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840" activeTab="2"/>
  </bookViews>
  <sheets>
    <sheet name="Table" sheetId="1" r:id="rId1"/>
    <sheet name="Correction Tables" sheetId="2" r:id="rId2"/>
    <sheet name="Report" sheetId="3" r:id="rId3"/>
  </sheets>
  <definedNames>
    <definedName name="ACwvu.Report._.Print." localSheetId="2" hidden="1">'Report'!$C$1</definedName>
    <definedName name="SIGNATURE">'Report'!$D$1:$D$24</definedName>
    <definedName name="Swvu.Report._.Print." localSheetId="2" hidden="1">'Report'!$C$1</definedName>
    <definedName name="test">'Report'!$J$24</definedName>
    <definedName name="wrn.Report._.Print." hidden="1">{"Report Print",#N/A,FALSE,"Report"}</definedName>
    <definedName name="wvu.Report._.Print." localSheetId="2" hidden="1">{TRUE,TRUE,-1.25,-15.5,604.5,370.5,FALSE,TRUE,TRUE,TRUE,0,1,#N/A,1,#N/A,11.890625,25.647058823529413,1,FALSE,FALSE,3,TRUE,1,FALSE,100,"Swvu.Report._.Print.","ACwvu.Report._.Print.",#N/A,FALSE,FALSE,0.75,0.75,1,5.31,1,"&amp;A","Page &amp;P",FALSE,FALSE,FALSE,TRUE,1,100,#N/A,#N/A,"=R1C3:R26C9",FALSE,#N/A,#N/A,FALSE,FALSE,FALSE,9,300,300,FALSE,FALSE,TRUE,TRUE,TRUE}</definedName>
    <definedName name="Z_5F2EB05F_C0C2_4064_A9EA_30830FAB6D92_.wvu.PrintArea" localSheetId="2" hidden="1">'Report'!$C$1:$I$26</definedName>
    <definedName name="_xlnm.Print_Area" localSheetId="2">'Report'!$C$1:$I$26</definedName>
  </definedNames>
  <calcPr fullCalcOnLoad="1"/>
</workbook>
</file>

<file path=xl/sharedStrings.xml><?xml version="1.0" encoding="utf-8"?>
<sst xmlns="http://schemas.openxmlformats.org/spreadsheetml/2006/main" count="105" uniqueCount="64">
  <si>
    <t xml:space="preserve">      ВЫСОТЫ  И  АЗИМУТЫ   СВЕТИЛ</t>
  </si>
  <si>
    <t>Hrs</t>
  </si>
  <si>
    <t>Min</t>
  </si>
  <si>
    <t>Sec</t>
  </si>
  <si>
    <t>Deg.</t>
  </si>
  <si>
    <t>Min.</t>
  </si>
  <si>
    <t>E/W</t>
  </si>
  <si>
    <t>GMT of observation</t>
  </si>
  <si>
    <t>GHA</t>
  </si>
  <si>
    <t>W</t>
  </si>
  <si>
    <t>Longitude</t>
  </si>
  <si>
    <t>GHA  for</t>
  </si>
  <si>
    <t>LHA</t>
  </si>
  <si>
    <t>N/S</t>
  </si>
  <si>
    <t>Declination</t>
  </si>
  <si>
    <t>Declination for</t>
  </si>
  <si>
    <t>N</t>
  </si>
  <si>
    <t>Latitude</t>
  </si>
  <si>
    <t>Deg</t>
  </si>
  <si>
    <t>Z =</t>
  </si>
  <si>
    <t>ELEVATION CALC.</t>
  </si>
  <si>
    <t>AZIMUTH</t>
  </si>
  <si>
    <t>Elevation</t>
  </si>
  <si>
    <t>dH e</t>
  </si>
  <si>
    <t>dH r &amp; p</t>
  </si>
  <si>
    <t>DISTANCE</t>
  </si>
  <si>
    <t>NM</t>
  </si>
  <si>
    <t>dH  ds</t>
  </si>
  <si>
    <t>ELEVATION CORRECTED</t>
  </si>
  <si>
    <t>Limbazhi Shipping Co. product. All rights reserved.</t>
  </si>
  <si>
    <t>ПОПРАВКИ  ДЛЯ  ИСПРАВЛЕНИЯ  ВЫСОТ</t>
  </si>
  <si>
    <t>Наклонение зрительного луча</t>
  </si>
  <si>
    <t xml:space="preserve">           Рефракция и Паралакс</t>
  </si>
  <si>
    <t>Полудиаметр Солнца</t>
  </si>
  <si>
    <t xml:space="preserve">    E</t>
  </si>
  <si>
    <t xml:space="preserve">     d</t>
  </si>
  <si>
    <t xml:space="preserve">    H</t>
  </si>
  <si>
    <t xml:space="preserve">    dH</t>
  </si>
  <si>
    <t>Дата</t>
  </si>
  <si>
    <t>Поправка</t>
  </si>
  <si>
    <t>01.12-04.02</t>
  </si>
  <si>
    <t>04.02-04.03</t>
  </si>
  <si>
    <t>04.03-27.03</t>
  </si>
  <si>
    <t>27.03-18.04</t>
  </si>
  <si>
    <t>18.04-13.05</t>
  </si>
  <si>
    <t>13.05-24.08</t>
  </si>
  <si>
    <t>24.08-18.09</t>
  </si>
  <si>
    <t>18.09-10.10</t>
  </si>
  <si>
    <t>10.10-02.11</t>
  </si>
  <si>
    <t>02.11-01.12</t>
  </si>
  <si>
    <t>Date</t>
  </si>
  <si>
    <t>Ships Time</t>
  </si>
  <si>
    <t>GMT</t>
  </si>
  <si>
    <t>N/S-E/W</t>
  </si>
  <si>
    <t>LAT</t>
  </si>
  <si>
    <t>LON</t>
  </si>
  <si>
    <t>Hobs</t>
  </si>
  <si>
    <t>Hobs.cor</t>
  </si>
  <si>
    <t>Hcalc</t>
  </si>
  <si>
    <t>TransPos</t>
  </si>
  <si>
    <t>Acalc</t>
  </si>
  <si>
    <t>SIGNATURE</t>
  </si>
  <si>
    <t>E</t>
  </si>
  <si>
    <r>
      <t xml:space="preserve">2nd Officer   </t>
    </r>
    <r>
      <rPr>
        <b/>
        <i/>
        <sz val="10"/>
        <rFont val="Bart"/>
        <family val="0"/>
      </rPr>
      <t xml:space="preserve"> </t>
    </r>
    <r>
      <rPr>
        <b/>
        <i/>
        <sz val="12"/>
        <rFont val="Bart"/>
        <family val="0"/>
      </rPr>
      <t>A.Riabcev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</si>
</sst>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Ј&quot;#,##0;\-&quot;Ј&quot;#,##0"/>
    <numFmt numFmtId="181" formatCode="&quot;Ј&quot;#,##0;[Red]\-&quot;Ј&quot;#,##0"/>
    <numFmt numFmtId="182" formatCode="&quot;Ј&quot;#,##0.00;\-&quot;Ј&quot;#,##0.00"/>
    <numFmt numFmtId="183" formatCode="&quot;Ј&quot;#,##0.00;[Red]\-&quot;Ј&quot;#,##0.00"/>
    <numFmt numFmtId="184" formatCode="_-&quot;Ј&quot;* #,##0_-;\-&quot;Ј&quot;* #,##0_-;_-&quot;Ј&quot;* &quot;-&quot;_-;_-@_-"/>
    <numFmt numFmtId="185" formatCode="_-* #,##0_-;\-* #,##0_-;_-* &quot;-&quot;_-;_-@_-"/>
    <numFmt numFmtId="186" formatCode="_-&quot;Ј&quot;* #,##0.00_-;\-&quot;Ј&quot;* #,##0.00_-;_-&quot;Ј&quot;* &quot;-&quot;??_-;_-@_-"/>
    <numFmt numFmtId="187" formatCode="_-* #,##0.00_-;\-* #,##0.00_-;_-* &quot;-&quot;??_-;_-@_-"/>
    <numFmt numFmtId="188" formatCode="0.0"/>
    <numFmt numFmtId="189" formatCode="\+0.0"/>
    <numFmt numFmtId="190" formatCode="00.00"/>
    <numFmt numFmtId="191" formatCode="00.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3"/>
      <name val="Arial"/>
      <family val="2"/>
    </font>
    <font>
      <sz val="10"/>
      <color indexed="9"/>
      <name val="Arial"/>
      <family val="2"/>
    </font>
    <font>
      <sz val="10"/>
      <color indexed="39"/>
      <name val="Arial"/>
      <family val="2"/>
    </font>
    <font>
      <sz val="10"/>
      <color indexed="11"/>
      <name val="Arial"/>
      <family val="2"/>
    </font>
    <font>
      <b/>
      <i/>
      <sz val="14"/>
      <color indexed="9"/>
      <name val="TimesET"/>
      <family val="0"/>
    </font>
    <font>
      <b/>
      <i/>
      <sz val="14"/>
      <name val="Arial"/>
      <family val="0"/>
    </font>
    <font>
      <sz val="10"/>
      <color indexed="52"/>
      <name val="Arial"/>
      <family val="2"/>
    </font>
    <font>
      <sz val="10"/>
      <color indexed="43"/>
      <name val="Arial"/>
      <family val="2"/>
    </font>
    <font>
      <sz val="10"/>
      <color indexed="43"/>
      <name val="Times New Roman"/>
      <family val="1"/>
    </font>
    <font>
      <sz val="10"/>
      <color indexed="43"/>
      <name val="TimesET"/>
      <family val="0"/>
    </font>
    <font>
      <sz val="10"/>
      <color indexed="34"/>
      <name val="Arial"/>
      <family val="2"/>
    </font>
    <font>
      <sz val="10"/>
      <color indexed="39"/>
      <name val="TimesET"/>
      <family val="0"/>
    </font>
    <font>
      <sz val="12"/>
      <color indexed="9"/>
      <name val="TimesET"/>
      <family val="0"/>
    </font>
    <font>
      <b/>
      <i/>
      <sz val="14"/>
      <color indexed="43"/>
      <name val="Arial"/>
      <family val="2"/>
    </font>
    <font>
      <b/>
      <i/>
      <sz val="10"/>
      <color indexed="63"/>
      <name val="Arial"/>
      <family val="2"/>
    </font>
    <font>
      <sz val="10"/>
      <color indexed="63"/>
      <name val="Arial"/>
      <family val="2"/>
    </font>
    <font>
      <b/>
      <i/>
      <sz val="12"/>
      <color indexed="63"/>
      <name val="Arial"/>
      <family val="2"/>
    </font>
    <font>
      <b/>
      <i/>
      <sz val="14"/>
      <color indexed="63"/>
      <name val="Arial"/>
      <family val="2"/>
    </font>
    <font>
      <b/>
      <i/>
      <sz val="9"/>
      <color indexed="63"/>
      <name val="Arial"/>
      <family val="2"/>
    </font>
    <font>
      <sz val="10"/>
      <color indexed="15"/>
      <name val="Arial"/>
      <family val="2"/>
    </font>
    <font>
      <sz val="8"/>
      <name val="Arial"/>
      <family val="0"/>
    </font>
    <font>
      <b/>
      <i/>
      <sz val="10"/>
      <name val="Bart"/>
      <family val="0"/>
    </font>
    <font>
      <b/>
      <i/>
      <sz val="12"/>
      <name val="Bart"/>
      <family val="0"/>
    </font>
  </fonts>
  <fills count="15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5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 applyAlignment="1" applyProtection="1">
      <alignment/>
      <protection hidden="1"/>
    </xf>
    <xf numFmtId="2" fontId="7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0" xfId="0" applyFill="1" applyAlignment="1">
      <alignment/>
    </xf>
    <xf numFmtId="0" fontId="10" fillId="3" borderId="0" xfId="0" applyFont="1" applyFill="1" applyAlignment="1">
      <alignment/>
    </xf>
    <xf numFmtId="0" fontId="10" fillId="3" borderId="0" xfId="0" applyFont="1" applyFill="1" applyAlignment="1" applyProtection="1">
      <alignment/>
      <protection hidden="1"/>
    </xf>
    <xf numFmtId="0" fontId="10" fillId="3" borderId="0" xfId="0" applyFont="1" applyFill="1" applyAlignment="1" applyProtection="1">
      <alignment horizontal="right"/>
      <protection hidden="1"/>
    </xf>
    <xf numFmtId="0" fontId="0" fillId="4" borderId="0" xfId="0" applyFill="1" applyAlignment="1">
      <alignment/>
    </xf>
    <xf numFmtId="0" fontId="8" fillId="4" borderId="0" xfId="0" applyFont="1" applyFill="1" applyAlignment="1">
      <alignment/>
    </xf>
    <xf numFmtId="0" fontId="9" fillId="4" borderId="0" xfId="0" applyFont="1" applyFill="1" applyAlignment="1">
      <alignment/>
    </xf>
    <xf numFmtId="0" fontId="11" fillId="3" borderId="0" xfId="0" applyFont="1" applyFill="1" applyAlignment="1">
      <alignment/>
    </xf>
    <xf numFmtId="0" fontId="12" fillId="3" borderId="0" xfId="0" applyFont="1" applyFill="1" applyAlignment="1">
      <alignment/>
    </xf>
    <xf numFmtId="1" fontId="0" fillId="5" borderId="6" xfId="0" applyNumberFormat="1" applyFill="1" applyBorder="1" applyAlignment="1" applyProtection="1">
      <alignment/>
      <protection locked="0"/>
    </xf>
    <xf numFmtId="0" fontId="0" fillId="5" borderId="6" xfId="0" applyFill="1" applyBorder="1" applyAlignment="1" applyProtection="1">
      <alignment/>
      <protection locked="0"/>
    </xf>
    <xf numFmtId="0" fontId="0" fillId="5" borderId="6" xfId="0" applyFill="1" applyBorder="1" applyAlignment="1" applyProtection="1">
      <alignment horizontal="right"/>
      <protection locked="0"/>
    </xf>
    <xf numFmtId="0" fontId="0" fillId="5" borderId="6" xfId="0" applyFill="1" applyBorder="1" applyAlignment="1" applyProtection="1">
      <alignment horizontal="right"/>
      <protection/>
    </xf>
    <xf numFmtId="0" fontId="13" fillId="6" borderId="0" xfId="0" applyFont="1" applyFill="1" applyAlignment="1">
      <alignment/>
    </xf>
    <xf numFmtId="0" fontId="11" fillId="6" borderId="0" xfId="0" applyFont="1" applyFill="1" applyAlignment="1">
      <alignment/>
    </xf>
    <xf numFmtId="0" fontId="13" fillId="6" borderId="6" xfId="0" applyFont="1" applyFill="1" applyBorder="1" applyAlignment="1">
      <alignment/>
    </xf>
    <xf numFmtId="0" fontId="11" fillId="6" borderId="6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14" fillId="2" borderId="6" xfId="0" applyFont="1" applyFill="1" applyBorder="1" applyAlignment="1">
      <alignment/>
    </xf>
    <xf numFmtId="0" fontId="14" fillId="7" borderId="6" xfId="0" applyFont="1" applyFill="1" applyBorder="1" applyAlignment="1">
      <alignment/>
    </xf>
    <xf numFmtId="188" fontId="6" fillId="8" borderId="6" xfId="0" applyNumberFormat="1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13" fillId="2" borderId="6" xfId="0" applyFont="1" applyFill="1" applyBorder="1" applyAlignment="1">
      <alignment/>
    </xf>
    <xf numFmtId="0" fontId="15" fillId="8" borderId="6" xfId="0" applyFont="1" applyFill="1" applyBorder="1" applyAlignment="1">
      <alignment/>
    </xf>
    <xf numFmtId="189" fontId="6" fillId="8" borderId="6" xfId="0" applyNumberFormat="1" applyFont="1" applyFill="1" applyBorder="1" applyAlignment="1">
      <alignment/>
    </xf>
    <xf numFmtId="0" fontId="0" fillId="9" borderId="0" xfId="0" applyFill="1" applyAlignment="1">
      <alignment/>
    </xf>
    <xf numFmtId="0" fontId="0" fillId="9" borderId="0" xfId="0" applyFill="1" applyBorder="1" applyAlignment="1">
      <alignment/>
    </xf>
    <xf numFmtId="0" fontId="11" fillId="9" borderId="0" xfId="0" applyFont="1" applyFill="1" applyBorder="1" applyAlignment="1">
      <alignment/>
    </xf>
    <xf numFmtId="0" fontId="6" fillId="9" borderId="0" xfId="0" applyFont="1" applyFill="1" applyBorder="1" applyAlignment="1">
      <alignment/>
    </xf>
    <xf numFmtId="0" fontId="16" fillId="9" borderId="0" xfId="0" applyFont="1" applyFill="1" applyAlignment="1">
      <alignment/>
    </xf>
    <xf numFmtId="2" fontId="11" fillId="2" borderId="6" xfId="0" applyNumberFormat="1" applyFont="1" applyFill="1" applyBorder="1" applyAlignment="1">
      <alignment/>
    </xf>
    <xf numFmtId="0" fontId="11" fillId="2" borderId="5" xfId="0" applyFont="1" applyFill="1" applyBorder="1" applyAlignment="1">
      <alignment/>
    </xf>
    <xf numFmtId="0" fontId="17" fillId="4" borderId="0" xfId="0" applyFont="1" applyFill="1" applyAlignment="1">
      <alignment/>
    </xf>
    <xf numFmtId="0" fontId="11" fillId="4" borderId="0" xfId="0" applyFont="1" applyFill="1" applyAlignment="1">
      <alignment/>
    </xf>
    <xf numFmtId="0" fontId="11" fillId="2" borderId="7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right"/>
    </xf>
    <xf numFmtId="0" fontId="11" fillId="2" borderId="2" xfId="0" applyFont="1" applyFill="1" applyBorder="1" applyAlignment="1">
      <alignment/>
    </xf>
    <xf numFmtId="0" fontId="11" fillId="2" borderId="2" xfId="0" applyFont="1" applyFill="1" applyBorder="1" applyAlignment="1">
      <alignment horizontal="right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9" xfId="0" applyFont="1" applyFill="1" applyBorder="1" applyAlignment="1">
      <alignment/>
    </xf>
    <xf numFmtId="0" fontId="7" fillId="10" borderId="10" xfId="0" applyFont="1" applyFill="1" applyBorder="1" applyAlignment="1">
      <alignment/>
    </xf>
    <xf numFmtId="0" fontId="0" fillId="10" borderId="11" xfId="0" applyFill="1" applyBorder="1" applyAlignment="1">
      <alignment/>
    </xf>
    <xf numFmtId="0" fontId="7" fillId="10" borderId="6" xfId="0" applyFont="1" applyFill="1" applyBorder="1" applyAlignment="1">
      <alignment/>
    </xf>
    <xf numFmtId="2" fontId="7" fillId="4" borderId="6" xfId="0" applyNumberFormat="1" applyFont="1" applyFill="1" applyBorder="1" applyAlignment="1">
      <alignment/>
    </xf>
    <xf numFmtId="0" fontId="18" fillId="11" borderId="3" xfId="0" applyFont="1" applyFill="1" applyBorder="1" applyAlignment="1">
      <alignment/>
    </xf>
    <xf numFmtId="0" fontId="19" fillId="11" borderId="0" xfId="0" applyFont="1" applyFill="1" applyBorder="1" applyAlignment="1">
      <alignment/>
    </xf>
    <xf numFmtId="0" fontId="20" fillId="11" borderId="0" xfId="0" applyFont="1" applyFill="1" applyBorder="1" applyAlignment="1">
      <alignment/>
    </xf>
    <xf numFmtId="0" fontId="18" fillId="11" borderId="0" xfId="0" applyFont="1" applyFill="1" applyBorder="1" applyAlignment="1">
      <alignment/>
    </xf>
    <xf numFmtId="0" fontId="21" fillId="11" borderId="0" xfId="0" applyFont="1" applyFill="1" applyBorder="1" applyAlignment="1">
      <alignment/>
    </xf>
    <xf numFmtId="0" fontId="22" fillId="11" borderId="0" xfId="0" applyFont="1" applyFill="1" applyBorder="1" applyAlignment="1">
      <alignment/>
    </xf>
    <xf numFmtId="0" fontId="23" fillId="12" borderId="11" xfId="0" applyFont="1" applyFill="1" applyBorder="1" applyAlignment="1">
      <alignment/>
    </xf>
    <xf numFmtId="188" fontId="23" fillId="12" borderId="11" xfId="0" applyNumberFormat="1" applyFont="1" applyFill="1" applyBorder="1" applyAlignment="1">
      <alignment/>
    </xf>
    <xf numFmtId="0" fontId="23" fillId="12" borderId="12" xfId="0" applyFont="1" applyFill="1" applyBorder="1" applyAlignment="1">
      <alignment horizontal="center"/>
    </xf>
    <xf numFmtId="0" fontId="23" fillId="12" borderId="0" xfId="0" applyFont="1" applyFill="1" applyBorder="1" applyAlignment="1">
      <alignment/>
    </xf>
    <xf numFmtId="0" fontId="23" fillId="12" borderId="9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190" fontId="0" fillId="0" borderId="0" xfId="0" applyNumberFormat="1" applyAlignment="1">
      <alignment/>
    </xf>
    <xf numFmtId="0" fontId="0" fillId="13" borderId="0" xfId="0" applyFill="1" applyAlignment="1">
      <alignment/>
    </xf>
    <xf numFmtId="190" fontId="0" fillId="13" borderId="0" xfId="0" applyNumberFormat="1" applyFill="1" applyAlignment="1">
      <alignment/>
    </xf>
    <xf numFmtId="0" fontId="0" fillId="13" borderId="11" xfId="0" applyFill="1" applyBorder="1" applyAlignment="1">
      <alignment/>
    </xf>
    <xf numFmtId="0" fontId="0" fillId="13" borderId="6" xfId="0" applyNumberFormat="1" applyFill="1" applyBorder="1" applyAlignment="1">
      <alignment horizontal="right"/>
    </xf>
    <xf numFmtId="0" fontId="0" fillId="13" borderId="6" xfId="0" applyFill="1" applyBorder="1" applyAlignment="1">
      <alignment/>
    </xf>
    <xf numFmtId="190" fontId="0" fillId="13" borderId="6" xfId="0" applyNumberFormat="1" applyFill="1" applyBorder="1" applyAlignment="1">
      <alignment/>
    </xf>
    <xf numFmtId="1" fontId="0" fillId="13" borderId="6" xfId="0" applyNumberFormat="1" applyFill="1" applyBorder="1" applyAlignment="1">
      <alignment/>
    </xf>
    <xf numFmtId="1" fontId="0" fillId="13" borderId="6" xfId="0" applyNumberFormat="1" applyFill="1" applyBorder="1" applyAlignment="1">
      <alignment horizontal="right"/>
    </xf>
    <xf numFmtId="0" fontId="0" fillId="13" borderId="0" xfId="0" applyFill="1" applyBorder="1" applyAlignment="1">
      <alignment/>
    </xf>
    <xf numFmtId="0" fontId="0" fillId="13" borderId="13" xfId="0" applyFill="1" applyBorder="1" applyAlignment="1">
      <alignment/>
    </xf>
    <xf numFmtId="0" fontId="0" fillId="13" borderId="14" xfId="0" applyFill="1" applyBorder="1" applyAlignment="1">
      <alignment/>
    </xf>
    <xf numFmtId="1" fontId="0" fillId="13" borderId="0" xfId="0" applyNumberFormat="1" applyFill="1" applyBorder="1" applyAlignment="1">
      <alignment/>
    </xf>
    <xf numFmtId="190" fontId="0" fillId="13" borderId="11" xfId="0" applyNumberFormat="1" applyFill="1" applyBorder="1" applyAlignment="1">
      <alignment/>
    </xf>
    <xf numFmtId="0" fontId="1" fillId="14" borderId="6" xfId="0" applyFont="1" applyFill="1" applyBorder="1" applyAlignment="1" applyProtection="1">
      <alignment/>
      <protection locked="0"/>
    </xf>
    <xf numFmtId="1" fontId="1" fillId="14" borderId="6" xfId="0" applyNumberFormat="1" applyFont="1" applyFill="1" applyBorder="1" applyAlignment="1" applyProtection="1">
      <alignment/>
      <protection locked="0"/>
    </xf>
    <xf numFmtId="0" fontId="1" fillId="14" borderId="0" xfId="0" applyFont="1" applyFill="1" applyAlignment="1" applyProtection="1">
      <alignment/>
      <protection locked="0"/>
    </xf>
    <xf numFmtId="190" fontId="1" fillId="14" borderId="0" xfId="0" applyNumberFormat="1" applyFont="1" applyFill="1" applyAlignment="1" applyProtection="1">
      <alignment/>
      <protection locked="0"/>
    </xf>
    <xf numFmtId="191" fontId="0" fillId="13" borderId="6" xfId="0" applyNumberFormat="1" applyFill="1" applyBorder="1" applyAlignment="1">
      <alignment/>
    </xf>
    <xf numFmtId="2" fontId="7" fillId="10" borderId="6" xfId="0" applyNumberFormat="1" applyFont="1" applyFill="1" applyBorder="1" applyAlignment="1">
      <alignment/>
    </xf>
    <xf numFmtId="49" fontId="1" fillId="14" borderId="11" xfId="0" applyNumberFormat="1" applyFont="1" applyFill="1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13"/>
  <sheetViews>
    <sheetView workbookViewId="0" topLeftCell="A1">
      <selection activeCell="J5" sqref="J5"/>
    </sheetView>
  </sheetViews>
  <sheetFormatPr defaultColWidth="9.140625" defaultRowHeight="12.75"/>
  <cols>
    <col min="1" max="1" width="5.7109375" style="0" customWidth="1"/>
    <col min="2" max="2" width="18.140625" style="0" customWidth="1"/>
    <col min="3" max="3" width="5.8515625" style="0" customWidth="1"/>
    <col min="4" max="4" width="6.140625" style="0" customWidth="1"/>
    <col min="5" max="5" width="5.28125" style="0" customWidth="1"/>
    <col min="6" max="6" width="4.57421875" style="0" customWidth="1"/>
    <col min="9" max="9" width="18.57421875" style="0" customWidth="1"/>
    <col min="10" max="10" width="7.7109375" style="0" customWidth="1"/>
    <col min="11" max="11" width="8.140625" style="0" customWidth="1"/>
    <col min="12" max="12" width="5.7109375" style="0" customWidth="1"/>
  </cols>
  <sheetData>
    <row r="1" spans="1:26" ht="12.75">
      <c r="A1" s="14"/>
      <c r="B1" s="14"/>
      <c r="C1" s="14"/>
      <c r="D1" s="14"/>
      <c r="E1" s="14"/>
      <c r="F1" s="14"/>
      <c r="G1" s="21"/>
      <c r="H1" s="21"/>
      <c r="I1" s="21"/>
      <c r="J1" s="21"/>
      <c r="K1" s="21"/>
      <c r="L1" s="21"/>
      <c r="M1" s="72"/>
      <c r="N1" s="72"/>
      <c r="O1" s="72"/>
      <c r="P1" s="72"/>
      <c r="Q1" s="14"/>
      <c r="R1" s="14"/>
      <c r="S1" s="14"/>
      <c r="T1" s="14"/>
      <c r="U1" s="14"/>
      <c r="V1" s="14"/>
      <c r="W1" s="1"/>
      <c r="X1" s="1"/>
      <c r="Y1" s="1"/>
      <c r="Z1" s="1"/>
    </row>
    <row r="2" spans="1:26" ht="19.5">
      <c r="A2" s="14"/>
      <c r="B2" s="18"/>
      <c r="C2" s="19" t="s">
        <v>0</v>
      </c>
      <c r="D2" s="20"/>
      <c r="E2" s="20"/>
      <c r="F2" s="20"/>
      <c r="G2" s="47"/>
      <c r="H2" s="47"/>
      <c r="I2" s="48"/>
      <c r="J2" s="48"/>
      <c r="K2" s="48"/>
      <c r="L2" s="48"/>
      <c r="M2" s="72"/>
      <c r="N2" s="72"/>
      <c r="O2" s="72"/>
      <c r="P2" s="72"/>
      <c r="Q2" s="14"/>
      <c r="R2" s="14"/>
      <c r="S2" s="14"/>
      <c r="T2" s="14"/>
      <c r="U2" s="14"/>
      <c r="V2" s="14"/>
      <c r="W2" s="1"/>
      <c r="X2" s="1"/>
      <c r="Y2" s="1"/>
      <c r="Z2" s="1"/>
    </row>
    <row r="3" spans="1:26" ht="13.5" thickBot="1">
      <c r="A3" s="14"/>
      <c r="B3" s="18"/>
      <c r="C3" s="18"/>
      <c r="D3" s="18"/>
      <c r="E3" s="18"/>
      <c r="F3" s="18"/>
      <c r="G3" s="48"/>
      <c r="H3" s="48"/>
      <c r="I3" s="48"/>
      <c r="J3" s="48"/>
      <c r="K3" s="48"/>
      <c r="L3" s="48"/>
      <c r="M3" s="15"/>
      <c r="N3" s="15"/>
      <c r="O3" s="15"/>
      <c r="P3" s="72"/>
      <c r="Q3" s="14"/>
      <c r="R3" s="14"/>
      <c r="S3" s="14"/>
      <c r="T3" s="14"/>
      <c r="U3" s="14"/>
      <c r="V3" s="14"/>
      <c r="W3" s="1"/>
      <c r="X3" s="1"/>
      <c r="Y3" s="1"/>
      <c r="Z3" s="1"/>
    </row>
    <row r="4" spans="1:26" ht="12.75">
      <c r="A4" s="14"/>
      <c r="B4" s="2"/>
      <c r="C4" s="3"/>
      <c r="D4" s="4" t="s">
        <v>1</v>
      </c>
      <c r="E4" s="4" t="s">
        <v>2</v>
      </c>
      <c r="F4" s="4" t="s">
        <v>3</v>
      </c>
      <c r="G4" s="52"/>
      <c r="H4" s="52"/>
      <c r="I4" s="52"/>
      <c r="J4" s="53" t="s">
        <v>4</v>
      </c>
      <c r="K4" s="53" t="s">
        <v>5</v>
      </c>
      <c r="L4" s="54" t="s">
        <v>6</v>
      </c>
      <c r="M4" s="16"/>
      <c r="N4" s="16"/>
      <c r="O4" s="16"/>
      <c r="P4" s="72"/>
      <c r="Q4" s="14"/>
      <c r="R4" s="14"/>
      <c r="S4" s="14"/>
      <c r="T4" s="14"/>
      <c r="U4" s="14"/>
      <c r="V4" s="14"/>
      <c r="W4" s="1"/>
      <c r="X4" s="1"/>
      <c r="Y4" s="1"/>
      <c r="Z4" s="1"/>
    </row>
    <row r="5" spans="1:26" ht="12.75">
      <c r="A5" s="14"/>
      <c r="B5" s="57" t="s">
        <v>7</v>
      </c>
      <c r="C5" s="58"/>
      <c r="D5" s="23">
        <v>10</v>
      </c>
      <c r="E5" s="24">
        <v>0</v>
      </c>
      <c r="F5" s="24">
        <v>49</v>
      </c>
      <c r="G5" s="50"/>
      <c r="H5" s="50"/>
      <c r="I5" s="67" t="s">
        <v>8</v>
      </c>
      <c r="J5" s="67">
        <f>INT(M5)</f>
        <v>330</v>
      </c>
      <c r="K5" s="68">
        <f>ROUND((M5-J5)*60,1)</f>
        <v>30.8</v>
      </c>
      <c r="L5" s="69" t="s">
        <v>9</v>
      </c>
      <c r="M5" s="16">
        <f>G7+(E5/60+F5/3600)*(G8-G7)</f>
        <v>330.5141439814815</v>
      </c>
      <c r="N5" s="16"/>
      <c r="O5" s="16"/>
      <c r="P5" s="72"/>
      <c r="Q5" s="14"/>
      <c r="R5" s="14"/>
      <c r="S5" s="14"/>
      <c r="T5" s="14"/>
      <c r="U5" s="14"/>
      <c r="V5" s="14"/>
      <c r="W5" s="1"/>
      <c r="X5" s="1"/>
      <c r="Y5" s="1"/>
      <c r="Z5" s="1"/>
    </row>
    <row r="6" spans="1:26" ht="12.75">
      <c r="A6" s="14"/>
      <c r="B6" s="5"/>
      <c r="C6" s="6"/>
      <c r="D6" s="7" t="s">
        <v>4</v>
      </c>
      <c r="E6" s="7" t="s">
        <v>2</v>
      </c>
      <c r="F6" s="7"/>
      <c r="G6" s="8"/>
      <c r="H6" s="50"/>
      <c r="I6" s="67" t="s">
        <v>10</v>
      </c>
      <c r="J6" s="67">
        <f>D15</f>
        <v>15</v>
      </c>
      <c r="K6" s="68">
        <f>E15</f>
        <v>44.5</v>
      </c>
      <c r="L6" s="69" t="str">
        <f>F15</f>
        <v>E</v>
      </c>
      <c r="M6" s="16">
        <f>IF(L6="E",1,-1)</f>
        <v>1</v>
      </c>
      <c r="N6" s="16"/>
      <c r="O6" s="16"/>
      <c r="P6" s="72"/>
      <c r="Q6" s="14"/>
      <c r="R6" s="14"/>
      <c r="S6" s="14"/>
      <c r="T6" s="14"/>
      <c r="U6" s="14"/>
      <c r="V6" s="14"/>
      <c r="W6" s="1"/>
      <c r="X6" s="1"/>
      <c r="Y6" s="1"/>
      <c r="Z6" s="1"/>
    </row>
    <row r="7" spans="1:26" ht="12.75">
      <c r="A7" s="14"/>
      <c r="B7" s="59" t="s">
        <v>11</v>
      </c>
      <c r="C7" s="60">
        <f>D5</f>
        <v>10</v>
      </c>
      <c r="D7" s="24">
        <v>330</v>
      </c>
      <c r="E7" s="24">
        <v>18.6</v>
      </c>
      <c r="F7" s="26" t="s">
        <v>9</v>
      </c>
      <c r="G7" s="8">
        <f>D7+E7/60</f>
        <v>330.31</v>
      </c>
      <c r="H7" s="50"/>
      <c r="I7" s="67" t="s">
        <v>12</v>
      </c>
      <c r="J7" s="67">
        <f>INT(O7)</f>
        <v>13</v>
      </c>
      <c r="K7" s="68">
        <f>ROUND((O7-J7)*60,1)</f>
        <v>44.7</v>
      </c>
      <c r="L7" s="69" t="str">
        <f>IF(N7&gt;180,"E","W")</f>
        <v>E</v>
      </c>
      <c r="M7" s="16">
        <f>(M5+360)+G15*M6</f>
        <v>706.2558106481482</v>
      </c>
      <c r="N7" s="16">
        <f>M7-INT(M7/360)*360</f>
        <v>346.2558106481482</v>
      </c>
      <c r="O7" s="16">
        <f>IF(N7&gt;180,360-N7,N7)</f>
        <v>13.744189351851787</v>
      </c>
      <c r="P7" s="72"/>
      <c r="Q7" s="14"/>
      <c r="R7" s="14"/>
      <c r="S7" s="14"/>
      <c r="T7" s="14"/>
      <c r="U7" s="14"/>
      <c r="V7" s="14"/>
      <c r="W7" s="1"/>
      <c r="X7" s="1"/>
      <c r="Y7" s="1"/>
      <c r="Z7" s="1"/>
    </row>
    <row r="8" spans="1:26" ht="12.75">
      <c r="A8" s="14"/>
      <c r="B8" s="59" t="s">
        <v>11</v>
      </c>
      <c r="C8" s="60">
        <f>IF(D5=23,0,D5+1)</f>
        <v>11</v>
      </c>
      <c r="D8" s="24">
        <v>345</v>
      </c>
      <c r="E8" s="24">
        <v>18.5</v>
      </c>
      <c r="F8" s="26" t="s">
        <v>9</v>
      </c>
      <c r="G8" s="8">
        <f>D8+E8/60</f>
        <v>345.30833333333334</v>
      </c>
      <c r="H8" s="50"/>
      <c r="I8" s="50"/>
      <c r="J8" s="51" t="s">
        <v>4</v>
      </c>
      <c r="K8" s="51" t="s">
        <v>5</v>
      </c>
      <c r="L8" s="55" t="s">
        <v>13</v>
      </c>
      <c r="M8" s="17"/>
      <c r="N8" s="16"/>
      <c r="O8" s="16"/>
      <c r="P8" s="72"/>
      <c r="Q8" s="14"/>
      <c r="R8" s="14"/>
      <c r="S8" s="14"/>
      <c r="T8" s="14"/>
      <c r="U8" s="14"/>
      <c r="V8" s="14"/>
      <c r="W8" s="1"/>
      <c r="X8" s="1"/>
      <c r="Y8" s="1"/>
      <c r="Z8" s="1"/>
    </row>
    <row r="9" spans="1:26" ht="12.75">
      <c r="A9" s="14"/>
      <c r="B9" s="5"/>
      <c r="C9" s="9"/>
      <c r="D9" s="7" t="s">
        <v>4</v>
      </c>
      <c r="E9" s="7" t="s">
        <v>5</v>
      </c>
      <c r="F9" s="7" t="s">
        <v>13</v>
      </c>
      <c r="G9" s="8"/>
      <c r="H9" s="50"/>
      <c r="I9" s="70" t="s">
        <v>14</v>
      </c>
      <c r="J9" s="70">
        <f>INT(M9)</f>
        <v>22</v>
      </c>
      <c r="K9" s="70">
        <f>ROUND((M9-J9)*60,1)</f>
        <v>43.9</v>
      </c>
      <c r="L9" s="71" t="str">
        <f>F10</f>
        <v>N</v>
      </c>
      <c r="M9" s="16">
        <f>G10+(E5/60+F5/3600)*(G11-G10)</f>
        <v>22.731712037037035</v>
      </c>
      <c r="N9" s="16"/>
      <c r="O9" s="16"/>
      <c r="P9" s="72"/>
      <c r="Q9" s="14"/>
      <c r="R9" s="14"/>
      <c r="S9" s="14"/>
      <c r="T9" s="14"/>
      <c r="U9" s="14"/>
      <c r="V9" s="14"/>
      <c r="W9" s="1"/>
      <c r="X9" s="1"/>
      <c r="Y9" s="1"/>
      <c r="Z9" s="1"/>
    </row>
    <row r="10" spans="1:26" ht="12.75">
      <c r="A10" s="14"/>
      <c r="B10" s="59" t="s">
        <v>15</v>
      </c>
      <c r="C10" s="94">
        <f>D5</f>
        <v>10</v>
      </c>
      <c r="D10" s="24">
        <v>22</v>
      </c>
      <c r="E10" s="24">
        <v>43.9</v>
      </c>
      <c r="F10" s="25" t="s">
        <v>16</v>
      </c>
      <c r="G10" s="8">
        <f>D10+E10/60</f>
        <v>22.731666666666666</v>
      </c>
      <c r="H10" s="50"/>
      <c r="I10" s="70" t="s">
        <v>17</v>
      </c>
      <c r="J10" s="70">
        <f>D13</f>
        <v>55</v>
      </c>
      <c r="K10" s="70">
        <f>E13</f>
        <v>42.9</v>
      </c>
      <c r="L10" s="71" t="str">
        <f>F13</f>
        <v>N</v>
      </c>
      <c r="M10" s="16">
        <f>IF(L9=L10,1,-1)</f>
        <v>1</v>
      </c>
      <c r="N10" s="16"/>
      <c r="O10" s="16"/>
      <c r="P10" s="72"/>
      <c r="Q10" s="14"/>
      <c r="R10" s="14"/>
      <c r="S10" s="14"/>
      <c r="T10" s="14"/>
      <c r="U10" s="14"/>
      <c r="V10" s="14"/>
      <c r="W10" s="1"/>
      <c r="X10" s="1"/>
      <c r="Y10" s="1"/>
      <c r="Z10" s="1"/>
    </row>
    <row r="11" spans="1:26" ht="12.75">
      <c r="A11" s="14"/>
      <c r="B11" s="59" t="s">
        <v>15</v>
      </c>
      <c r="C11" s="94">
        <f>IF(D5=23,0,D5+1)</f>
        <v>11</v>
      </c>
      <c r="D11" s="24">
        <v>22</v>
      </c>
      <c r="E11" s="24">
        <v>44.1</v>
      </c>
      <c r="F11" s="25" t="s">
        <v>16</v>
      </c>
      <c r="G11" s="8">
        <f>D11+E11/60</f>
        <v>22.735</v>
      </c>
      <c r="H11" s="50"/>
      <c r="I11" s="50"/>
      <c r="J11" s="50"/>
      <c r="K11" s="50"/>
      <c r="L11" s="56"/>
      <c r="M11" s="16"/>
      <c r="N11" s="16"/>
      <c r="O11" s="16"/>
      <c r="P11" s="72"/>
      <c r="Q11" s="14"/>
      <c r="R11" s="14"/>
      <c r="S11" s="14"/>
      <c r="T11" s="14"/>
      <c r="U11" s="14"/>
      <c r="V11" s="14"/>
      <c r="W11" s="1"/>
      <c r="X11" s="1"/>
      <c r="Y11" s="1"/>
      <c r="Z11" s="1"/>
    </row>
    <row r="12" spans="1:26" ht="12.75">
      <c r="A12" s="14"/>
      <c r="B12" s="5"/>
      <c r="C12" s="6"/>
      <c r="D12" s="7" t="s">
        <v>18</v>
      </c>
      <c r="E12" s="7" t="s">
        <v>2</v>
      </c>
      <c r="F12" s="7" t="s">
        <v>13</v>
      </c>
      <c r="G12" s="8"/>
      <c r="H12" s="50"/>
      <c r="I12" s="10" t="s">
        <v>19</v>
      </c>
      <c r="J12" s="73"/>
      <c r="K12" s="73"/>
      <c r="L12" s="74"/>
      <c r="M12" s="16">
        <f>2*ASIN(SQRT((SIN(ABS(RADIANS(G13)-M10*RADIANS(M9))/2))^2+COS(RADIANS(G13))*COS(RADIANS(M9))*(SIN(RADIANS(O7)/2))^2))</f>
        <v>0.6024450632051759</v>
      </c>
      <c r="N12" s="16">
        <f>DEGREES(M12)</f>
        <v>34.5175595101487</v>
      </c>
      <c r="O12" s="16"/>
      <c r="P12" s="72"/>
      <c r="Q12" s="14"/>
      <c r="R12" s="14"/>
      <c r="S12" s="14"/>
      <c r="T12" s="14"/>
      <c r="U12" s="14"/>
      <c r="V12" s="14"/>
      <c r="W12" s="1"/>
      <c r="X12" s="1"/>
      <c r="Y12" s="1"/>
      <c r="Z12" s="1"/>
    </row>
    <row r="13" spans="1:26" ht="12.75">
      <c r="A13" s="14"/>
      <c r="B13" s="57" t="s">
        <v>17</v>
      </c>
      <c r="C13" s="58"/>
      <c r="D13" s="24">
        <v>55</v>
      </c>
      <c r="E13" s="24">
        <v>42.9</v>
      </c>
      <c r="F13" s="25" t="s">
        <v>16</v>
      </c>
      <c r="G13" s="8">
        <f>D13+E13/60</f>
        <v>55.715</v>
      </c>
      <c r="H13" s="50"/>
      <c r="I13" s="50"/>
      <c r="J13" s="51" t="s">
        <v>18</v>
      </c>
      <c r="K13" s="51" t="s">
        <v>2</v>
      </c>
      <c r="L13" s="56"/>
      <c r="M13" s="16"/>
      <c r="N13" s="16"/>
      <c r="O13" s="16"/>
      <c r="P13" s="72"/>
      <c r="Q13" s="14"/>
      <c r="R13" s="14"/>
      <c r="S13" s="14"/>
      <c r="T13" s="14"/>
      <c r="U13" s="14"/>
      <c r="V13" s="14"/>
      <c r="W13" s="1"/>
      <c r="X13" s="1"/>
      <c r="Y13" s="1"/>
      <c r="Z13" s="1"/>
    </row>
    <row r="14" spans="1:26" ht="18.75">
      <c r="A14" s="14"/>
      <c r="B14" s="5"/>
      <c r="C14" s="6"/>
      <c r="D14" s="7" t="s">
        <v>18</v>
      </c>
      <c r="E14" s="7" t="s">
        <v>2</v>
      </c>
      <c r="F14" s="7" t="s">
        <v>6</v>
      </c>
      <c r="G14" s="8"/>
      <c r="H14" s="50"/>
      <c r="I14" s="64" t="s">
        <v>20</v>
      </c>
      <c r="J14" s="65">
        <f>INT(N14)</f>
        <v>55</v>
      </c>
      <c r="K14" s="65">
        <f>ROUND((N14-J14)*60,1)</f>
        <v>28.9</v>
      </c>
      <c r="L14" s="56"/>
      <c r="M14" s="16"/>
      <c r="N14" s="16">
        <f>90-N12</f>
        <v>55.4824404898513</v>
      </c>
      <c r="O14" s="16"/>
      <c r="P14" s="72"/>
      <c r="Q14" s="14"/>
      <c r="R14" s="14"/>
      <c r="S14" s="14"/>
      <c r="T14" s="14"/>
      <c r="U14" s="14"/>
      <c r="V14" s="14"/>
      <c r="W14" s="1"/>
      <c r="X14" s="1"/>
      <c r="Y14" s="1"/>
      <c r="Z14" s="1"/>
    </row>
    <row r="15" spans="1:26" ht="12.75">
      <c r="A15" s="14"/>
      <c r="B15" s="57" t="s">
        <v>10</v>
      </c>
      <c r="C15" s="58"/>
      <c r="D15" s="24">
        <v>15</v>
      </c>
      <c r="E15" s="24">
        <v>44.5</v>
      </c>
      <c r="F15" s="25" t="s">
        <v>62</v>
      </c>
      <c r="G15" s="8">
        <f>D15+E15/60</f>
        <v>15.741666666666667</v>
      </c>
      <c r="H15" s="50"/>
      <c r="I15" s="50"/>
      <c r="J15" s="51" t="s">
        <v>18</v>
      </c>
      <c r="K15" s="50"/>
      <c r="L15" s="56"/>
      <c r="M15" s="16"/>
      <c r="N15" s="16"/>
      <c r="O15" s="16"/>
      <c r="P15" s="72"/>
      <c r="Q15" s="14"/>
      <c r="R15" s="14"/>
      <c r="S15" s="14"/>
      <c r="T15" s="14"/>
      <c r="U15" s="14"/>
      <c r="V15" s="14"/>
      <c r="W15" s="1"/>
      <c r="X15" s="1"/>
      <c r="Y15" s="1"/>
      <c r="Z15" s="1"/>
    </row>
    <row r="16" spans="1:26" ht="18.75">
      <c r="A16" s="14"/>
      <c r="B16" s="13"/>
      <c r="C16" s="6"/>
      <c r="D16" s="7" t="s">
        <v>18</v>
      </c>
      <c r="E16" s="7" t="s">
        <v>2</v>
      </c>
      <c r="F16" s="6"/>
      <c r="G16" s="10"/>
      <c r="H16" s="50"/>
      <c r="I16" s="66" t="s">
        <v>21</v>
      </c>
      <c r="J16" s="65">
        <f>ROUND(180-N16,1)</f>
        <v>157.3</v>
      </c>
      <c r="K16" s="65" t="str">
        <f>L10&amp;L7</f>
        <v>NE</v>
      </c>
      <c r="L16" s="56"/>
      <c r="M16" s="16">
        <f>ASIN(SIN(RADIANS(O7))*COS(RADIANS(M9))/COS(RADIANS(N14)))</f>
        <v>0.3970613859836757</v>
      </c>
      <c r="N16" s="16">
        <f>DEGREES(M16)</f>
        <v>22.749941624479558</v>
      </c>
      <c r="O16" s="16"/>
      <c r="P16" s="72"/>
      <c r="Q16" s="14"/>
      <c r="R16" s="14"/>
      <c r="S16" s="14"/>
      <c r="T16" s="14"/>
      <c r="U16" s="14"/>
      <c r="V16" s="14"/>
      <c r="W16" s="1"/>
      <c r="X16" s="1"/>
      <c r="Y16" s="1"/>
      <c r="Z16" s="1"/>
    </row>
    <row r="17" spans="1:26" ht="12.75">
      <c r="A17" s="14"/>
      <c r="B17" s="57" t="s">
        <v>22</v>
      </c>
      <c r="C17" s="58"/>
      <c r="D17" s="24"/>
      <c r="E17" s="24"/>
      <c r="F17" s="6"/>
      <c r="G17" s="10">
        <f>D17+E17/60</f>
        <v>0</v>
      </c>
      <c r="H17" s="50"/>
      <c r="I17" s="50"/>
      <c r="J17" s="50"/>
      <c r="K17" s="50"/>
      <c r="L17" s="56"/>
      <c r="M17" s="15"/>
      <c r="N17" s="15"/>
      <c r="O17" s="15"/>
      <c r="P17" s="72"/>
      <c r="Q17" s="14"/>
      <c r="R17" s="14"/>
      <c r="S17" s="14"/>
      <c r="T17" s="14"/>
      <c r="U17" s="14"/>
      <c r="V17" s="14"/>
      <c r="W17" s="1"/>
      <c r="X17" s="1"/>
      <c r="Y17" s="1"/>
      <c r="Z17" s="1"/>
    </row>
    <row r="18" spans="1:63" ht="12.75">
      <c r="A18" s="14"/>
      <c r="B18" s="57" t="s">
        <v>23</v>
      </c>
      <c r="C18" s="58"/>
      <c r="D18" s="58"/>
      <c r="E18" s="24"/>
      <c r="F18" s="6"/>
      <c r="G18" s="10">
        <f>E18/60</f>
        <v>0</v>
      </c>
      <c r="H18" s="50"/>
      <c r="I18" s="6"/>
      <c r="J18" s="50"/>
      <c r="K18" s="50"/>
      <c r="L18" s="56"/>
      <c r="M18" s="72"/>
      <c r="N18" s="72"/>
      <c r="O18" s="72"/>
      <c r="P18" s="72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</row>
    <row r="19" spans="1:63" ht="15">
      <c r="A19" s="14"/>
      <c r="B19" s="57" t="s">
        <v>24</v>
      </c>
      <c r="C19" s="58"/>
      <c r="D19" s="58"/>
      <c r="E19" s="24"/>
      <c r="F19" s="6"/>
      <c r="G19" s="10">
        <f>E19/60</f>
        <v>0</v>
      </c>
      <c r="H19" s="50"/>
      <c r="I19" s="64" t="s">
        <v>25</v>
      </c>
      <c r="J19" s="63">
        <f>ROUND((N14-G21)*60,1)</f>
        <v>3328.9</v>
      </c>
      <c r="K19" s="63" t="s">
        <v>26</v>
      </c>
      <c r="L19" s="56"/>
      <c r="M19" s="72"/>
      <c r="N19" s="72"/>
      <c r="O19" s="72"/>
      <c r="P19" s="72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</row>
    <row r="20" spans="1:63" ht="12.75">
      <c r="A20" s="14"/>
      <c r="B20" s="57" t="s">
        <v>27</v>
      </c>
      <c r="C20" s="58"/>
      <c r="D20" s="58"/>
      <c r="E20" s="24"/>
      <c r="F20" s="6"/>
      <c r="G20" s="10">
        <f>E20/60</f>
        <v>0</v>
      </c>
      <c r="H20" s="50"/>
      <c r="I20" s="50"/>
      <c r="J20" s="50"/>
      <c r="K20" s="50"/>
      <c r="L20" s="56"/>
      <c r="M20" s="72"/>
      <c r="N20" s="72"/>
      <c r="O20" s="72"/>
      <c r="P20" s="72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</row>
    <row r="21" spans="1:63" ht="15">
      <c r="A21" s="14"/>
      <c r="B21" s="61" t="s">
        <v>28</v>
      </c>
      <c r="C21" s="62"/>
      <c r="D21" s="63">
        <f>INT(G21)</f>
        <v>0</v>
      </c>
      <c r="E21" s="64">
        <f>ROUND((G21-D21)*60,1)</f>
        <v>0</v>
      </c>
      <c r="F21" s="6"/>
      <c r="G21" s="10">
        <f>G17+G18+G19+G20</f>
        <v>0</v>
      </c>
      <c r="H21" s="50"/>
      <c r="I21" s="50"/>
      <c r="J21" s="50"/>
      <c r="K21" s="50"/>
      <c r="L21" s="56"/>
      <c r="M21" s="72"/>
      <c r="N21" s="72"/>
      <c r="O21" s="72"/>
      <c r="P21" s="72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</row>
    <row r="22" spans="1:63" ht="13.5" thickBot="1">
      <c r="A22" s="14"/>
      <c r="B22" s="11"/>
      <c r="C22" s="12"/>
      <c r="D22" s="12"/>
      <c r="E22" s="12"/>
      <c r="F22" s="12"/>
      <c r="G22" s="46"/>
      <c r="H22" s="46"/>
      <c r="I22" s="46"/>
      <c r="J22" s="46"/>
      <c r="K22" s="46"/>
      <c r="L22" s="49"/>
      <c r="M22" s="72"/>
      <c r="N22" s="72"/>
      <c r="O22" s="72"/>
      <c r="P22" s="72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</row>
    <row r="23" spans="1:63" ht="12.75">
      <c r="A23" s="14"/>
      <c r="B23" s="14"/>
      <c r="C23" s="14"/>
      <c r="D23" s="22" t="s">
        <v>29</v>
      </c>
      <c r="E23" s="14"/>
      <c r="F23" s="14"/>
      <c r="G23" s="14"/>
      <c r="H23" s="14"/>
      <c r="I23" s="14"/>
      <c r="J23" s="14"/>
      <c r="K23" s="14"/>
      <c r="L23" s="14"/>
      <c r="M23" s="72"/>
      <c r="N23" s="72"/>
      <c r="O23" s="72"/>
      <c r="P23" s="72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</row>
    <row r="24" spans="1:63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</row>
    <row r="25" spans="1:63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3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</row>
    <row r="27" spans="1:63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3" ht="12.75">
      <c r="A28" s="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</row>
    <row r="29" spans="1:63" ht="12.75">
      <c r="A29" s="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3" ht="12.75">
      <c r="A30" s="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3" ht="12.75">
      <c r="A31" s="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3" ht="12.75">
      <c r="A32" s="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63" ht="12.75">
      <c r="A33" s="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3" ht="12.75">
      <c r="A34" s="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</row>
    <row r="35" spans="1:63" ht="12.75">
      <c r="A35" s="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3" ht="12.75">
      <c r="A36" s="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3" ht="12.75">
      <c r="A37" s="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3" ht="12.75">
      <c r="A38" s="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3" ht="12.75">
      <c r="A39" s="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3" ht="12.75">
      <c r="A40" s="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3" ht="12.75">
      <c r="A41" s="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3" ht="12.75">
      <c r="A42" s="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3" ht="12.75">
      <c r="A43" s="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3" ht="12.75">
      <c r="A44" s="1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3" ht="12.75">
      <c r="A45" s="1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3" ht="12.75">
      <c r="A46" s="1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3" ht="12.75">
      <c r="A47" s="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</row>
    <row r="48" spans="1:63" ht="12.75">
      <c r="A48" s="1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</row>
    <row r="49" spans="1:63" ht="12.75">
      <c r="A49" s="1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</row>
    <row r="50" spans="1:63" ht="12.75">
      <c r="A50" s="1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</row>
    <row r="51" spans="1:63" ht="12.75">
      <c r="A51" s="1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</row>
    <row r="52" spans="1:63" ht="12.75">
      <c r="A52" s="1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</row>
    <row r="53" spans="1:63" ht="12.75">
      <c r="A53" s="1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</row>
    <row r="54" spans="1:63" ht="12.75">
      <c r="A54" s="1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</row>
    <row r="55" spans="1:63" ht="12.75">
      <c r="A55" s="1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</row>
    <row r="56" spans="1:63" ht="12.75">
      <c r="A56" s="1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</row>
    <row r="57" spans="1:63" ht="12.75">
      <c r="A57" s="1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</row>
    <row r="58" spans="1:63" ht="12.75">
      <c r="A58" s="1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</row>
    <row r="59" spans="1:63" ht="12.75">
      <c r="A59" s="1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</row>
    <row r="60" spans="2:63" ht="12.7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</row>
    <row r="61" spans="2:63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</row>
    <row r="62" spans="2:63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</row>
    <row r="63" spans="2:63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</row>
    <row r="64" spans="2:63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</row>
    <row r="65" spans="2:63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</row>
    <row r="66" spans="2:63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</row>
    <row r="67" spans="2:63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</row>
    <row r="68" spans="2:63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</row>
    <row r="69" spans="2:63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</row>
    <row r="70" spans="2:63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</row>
    <row r="71" spans="2:63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</row>
    <row r="72" spans="2:63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</row>
    <row r="73" spans="2:63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</row>
    <row r="74" spans="2:63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</row>
    <row r="75" spans="2:63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</row>
    <row r="76" spans="2:63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</row>
    <row r="77" spans="2:63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</row>
    <row r="78" spans="2:63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</row>
    <row r="79" spans="2:63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</row>
    <row r="80" spans="2:63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</row>
    <row r="81" spans="2:63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</row>
    <row r="82" spans="2:63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</row>
    <row r="83" spans="2:63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</row>
    <row r="84" spans="2:63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</row>
    <row r="85" spans="2:63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</row>
    <row r="86" spans="2:63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</row>
    <row r="87" spans="2:63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</row>
    <row r="88" spans="2:63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</row>
    <row r="89" spans="2:63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</row>
    <row r="90" spans="2:63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</row>
    <row r="91" spans="2:63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</row>
    <row r="92" spans="2:63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</row>
    <row r="93" spans="2:63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</row>
    <row r="94" spans="2:63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</row>
    <row r="95" spans="2:63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</row>
    <row r="96" spans="2:63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</row>
    <row r="97" spans="2:63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</row>
    <row r="98" spans="2:63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</row>
    <row r="99" spans="2:63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</row>
    <row r="100" spans="2:63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</row>
    <row r="101" spans="2:63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</row>
    <row r="102" spans="2:63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</row>
    <row r="103" spans="2:63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</row>
    <row r="104" spans="2:63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</row>
    <row r="105" spans="2:63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</row>
    <row r="106" spans="2:63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</row>
    <row r="107" spans="2:63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</row>
    <row r="108" spans="2:63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</row>
    <row r="109" spans="2:63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</row>
    <row r="110" spans="2:63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</row>
    <row r="111" spans="2:63" ht="12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</row>
    <row r="112" spans="2:63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</row>
    <row r="113" spans="2:63" ht="12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</row>
  </sheetData>
  <sheetProtection password="CF87" sheet="1" objects="1" scenarios="1"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K2" sqref="K2"/>
    </sheetView>
  </sheetViews>
  <sheetFormatPr defaultColWidth="9.140625" defaultRowHeight="12.75"/>
  <cols>
    <col min="2" max="2" width="6.421875" style="0" customWidth="1"/>
    <col min="3" max="3" width="7.28125" style="0" customWidth="1"/>
    <col min="4" max="4" width="6.57421875" style="0" customWidth="1"/>
    <col min="5" max="5" width="8.28125" style="0" customWidth="1"/>
    <col min="6" max="6" width="4.8515625" style="0" customWidth="1"/>
    <col min="11" max="11" width="3.28125" style="0" customWidth="1"/>
    <col min="12" max="12" width="10.57421875" style="0" customWidth="1"/>
  </cols>
  <sheetData>
    <row r="1" spans="1:15" ht="12.7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4" ht="15.75">
      <c r="A3" s="40"/>
      <c r="B3" s="40"/>
      <c r="C3" s="40"/>
      <c r="D3" s="44" t="s">
        <v>30</v>
      </c>
      <c r="E3" s="40"/>
      <c r="F3" s="42"/>
      <c r="G3" s="40"/>
      <c r="H3" s="40"/>
      <c r="I3" s="40"/>
      <c r="J3" s="40"/>
      <c r="K3" s="40"/>
      <c r="L3" s="40"/>
      <c r="M3" s="40"/>
      <c r="N3" s="40"/>
    </row>
    <row r="4" spans="1:14" ht="12.75">
      <c r="A4" s="40"/>
      <c r="B4" s="40"/>
      <c r="C4" s="40"/>
      <c r="D4" s="40"/>
      <c r="E4" s="40"/>
      <c r="F4" s="43"/>
      <c r="G4" s="40"/>
      <c r="H4" s="40"/>
      <c r="I4" s="40"/>
      <c r="J4" s="40"/>
      <c r="K4" s="40"/>
      <c r="L4" s="40"/>
      <c r="M4" s="40"/>
      <c r="N4" s="40"/>
    </row>
    <row r="5" spans="1:14" ht="12.75">
      <c r="A5" s="40"/>
      <c r="B5" s="29" t="s">
        <v>31</v>
      </c>
      <c r="C5" s="30"/>
      <c r="D5" s="30"/>
      <c r="E5" s="30"/>
      <c r="F5" s="40"/>
      <c r="G5" s="27" t="s">
        <v>32</v>
      </c>
      <c r="H5" s="28"/>
      <c r="I5" s="28"/>
      <c r="J5" s="28"/>
      <c r="K5" s="40"/>
      <c r="L5" s="27" t="s">
        <v>33</v>
      </c>
      <c r="M5" s="28"/>
      <c r="N5" s="40"/>
    </row>
    <row r="6" spans="1:14" ht="12.75">
      <c r="A6" s="40"/>
      <c r="B6" s="35" t="s">
        <v>34</v>
      </c>
      <c r="C6" s="36" t="s">
        <v>35</v>
      </c>
      <c r="D6" s="35" t="s">
        <v>34</v>
      </c>
      <c r="E6" s="36" t="s">
        <v>35</v>
      </c>
      <c r="F6" s="40"/>
      <c r="G6" s="35" t="s">
        <v>36</v>
      </c>
      <c r="H6" s="36" t="s">
        <v>37</v>
      </c>
      <c r="I6" s="35" t="s">
        <v>36</v>
      </c>
      <c r="J6" s="36" t="s">
        <v>37</v>
      </c>
      <c r="K6" s="40"/>
      <c r="L6" s="37" t="s">
        <v>38</v>
      </c>
      <c r="M6" s="38" t="s">
        <v>39</v>
      </c>
      <c r="N6" s="40"/>
    </row>
    <row r="7" spans="1:14" ht="12.75">
      <c r="A7" s="40"/>
      <c r="B7" s="33">
        <v>10</v>
      </c>
      <c r="C7" s="34">
        <v>-5.6</v>
      </c>
      <c r="D7" s="32">
        <v>28</v>
      </c>
      <c r="E7" s="34">
        <v>-9.4</v>
      </c>
      <c r="F7" s="40"/>
      <c r="G7" s="45">
        <v>18.59</v>
      </c>
      <c r="H7" s="34">
        <v>-2.6</v>
      </c>
      <c r="I7" s="45">
        <v>35.15</v>
      </c>
      <c r="J7" s="34">
        <v>-1.2</v>
      </c>
      <c r="K7" s="40"/>
      <c r="L7" s="31" t="s">
        <v>40</v>
      </c>
      <c r="M7" s="39">
        <v>16.3</v>
      </c>
      <c r="N7" s="40"/>
    </row>
    <row r="8" spans="1:14" ht="12.75">
      <c r="A8" s="40"/>
      <c r="B8" s="33">
        <v>11</v>
      </c>
      <c r="C8" s="34">
        <v>-5.9</v>
      </c>
      <c r="D8" s="32">
        <v>29</v>
      </c>
      <c r="E8" s="34">
        <v>-9.5</v>
      </c>
      <c r="F8" s="40"/>
      <c r="G8" s="45">
        <v>19.39</v>
      </c>
      <c r="H8" s="34">
        <v>-2.5</v>
      </c>
      <c r="I8" s="45">
        <v>37.17</v>
      </c>
      <c r="J8" s="34">
        <v>-1.1</v>
      </c>
      <c r="K8" s="40"/>
      <c r="L8" s="31" t="s">
        <v>41</v>
      </c>
      <c r="M8" s="39">
        <v>16.2</v>
      </c>
      <c r="N8" s="40"/>
    </row>
    <row r="9" spans="1:14" ht="12.75">
      <c r="A9" s="40"/>
      <c r="B9" s="33">
        <v>12</v>
      </c>
      <c r="C9" s="34">
        <v>-6.1</v>
      </c>
      <c r="D9" s="32">
        <v>30</v>
      </c>
      <c r="E9" s="34">
        <v>-9.7</v>
      </c>
      <c r="F9" s="40"/>
      <c r="G9" s="45">
        <v>20.22</v>
      </c>
      <c r="H9" s="34">
        <v>-2.4</v>
      </c>
      <c r="I9" s="45">
        <v>39.42</v>
      </c>
      <c r="J9" s="34">
        <v>-1</v>
      </c>
      <c r="K9" s="40"/>
      <c r="L9" s="31" t="s">
        <v>42</v>
      </c>
      <c r="M9" s="39">
        <v>16.1</v>
      </c>
      <c r="N9" s="40"/>
    </row>
    <row r="10" spans="1:14" ht="12.75">
      <c r="A10" s="40"/>
      <c r="B10" s="33">
        <v>13</v>
      </c>
      <c r="C10" s="34">
        <v>-6.4</v>
      </c>
      <c r="D10" s="32">
        <v>31</v>
      </c>
      <c r="E10" s="34">
        <v>-9.8</v>
      </c>
      <c r="F10" s="40"/>
      <c r="G10" s="45">
        <v>21.8</v>
      </c>
      <c r="H10" s="34">
        <v>-2.3</v>
      </c>
      <c r="I10" s="45">
        <v>42.26</v>
      </c>
      <c r="J10" s="34">
        <v>-0.9</v>
      </c>
      <c r="K10" s="40"/>
      <c r="L10" s="31" t="s">
        <v>43</v>
      </c>
      <c r="M10" s="39">
        <v>16</v>
      </c>
      <c r="N10" s="40"/>
    </row>
    <row r="11" spans="1:14" ht="12.75">
      <c r="A11" s="40"/>
      <c r="B11" s="33">
        <v>14</v>
      </c>
      <c r="C11" s="34">
        <v>-6.7</v>
      </c>
      <c r="D11" s="32">
        <v>32</v>
      </c>
      <c r="E11" s="34">
        <v>-10</v>
      </c>
      <c r="F11" s="40"/>
      <c r="G11" s="45">
        <v>21.57</v>
      </c>
      <c r="H11" s="34">
        <v>-2.2</v>
      </c>
      <c r="I11" s="45">
        <v>45.21</v>
      </c>
      <c r="J11" s="34">
        <v>-0.8</v>
      </c>
      <c r="K11" s="40"/>
      <c r="L11" s="31" t="s">
        <v>44</v>
      </c>
      <c r="M11" s="39">
        <v>15.9</v>
      </c>
      <c r="N11" s="40"/>
    </row>
    <row r="12" spans="1:14" ht="12.75">
      <c r="A12" s="40"/>
      <c r="B12" s="33">
        <v>15</v>
      </c>
      <c r="C12" s="34">
        <v>-6.8</v>
      </c>
      <c r="D12" s="32">
        <v>33</v>
      </c>
      <c r="E12" s="34">
        <v>-10.1</v>
      </c>
      <c r="F12" s="40"/>
      <c r="G12" s="45">
        <v>22.5</v>
      </c>
      <c r="H12" s="34">
        <v>-2.1</v>
      </c>
      <c r="I12" s="45">
        <v>48.47</v>
      </c>
      <c r="J12" s="34">
        <v>-0.7</v>
      </c>
      <c r="K12" s="40"/>
      <c r="L12" s="31" t="s">
        <v>45</v>
      </c>
      <c r="M12" s="39">
        <v>15.8</v>
      </c>
      <c r="N12" s="40"/>
    </row>
    <row r="13" spans="1:14" ht="12.75">
      <c r="A13" s="40"/>
      <c r="B13" s="33">
        <v>16</v>
      </c>
      <c r="C13" s="34">
        <v>-7.1</v>
      </c>
      <c r="D13" s="32">
        <v>34</v>
      </c>
      <c r="E13" s="34">
        <v>-10.3</v>
      </c>
      <c r="F13" s="40"/>
      <c r="G13" s="45">
        <v>23.48</v>
      </c>
      <c r="H13" s="34">
        <v>-2</v>
      </c>
      <c r="I13" s="45">
        <v>52.38</v>
      </c>
      <c r="J13" s="34">
        <v>-0.6</v>
      </c>
      <c r="K13" s="40"/>
      <c r="L13" s="31" t="s">
        <v>46</v>
      </c>
      <c r="M13" s="39">
        <v>15.9</v>
      </c>
      <c r="N13" s="40"/>
    </row>
    <row r="14" spans="1:14" ht="12.75">
      <c r="A14" s="40"/>
      <c r="B14" s="33">
        <v>17</v>
      </c>
      <c r="C14" s="34">
        <v>-7.3</v>
      </c>
      <c r="D14" s="32">
        <v>35</v>
      </c>
      <c r="E14" s="34">
        <v>-10.5</v>
      </c>
      <c r="F14" s="40"/>
      <c r="G14" s="45">
        <v>24.49</v>
      </c>
      <c r="H14" s="34">
        <v>-1.9</v>
      </c>
      <c r="I14" s="45">
        <v>56.53</v>
      </c>
      <c r="J14" s="34">
        <v>-0.5</v>
      </c>
      <c r="K14" s="40"/>
      <c r="L14" s="31" t="s">
        <v>47</v>
      </c>
      <c r="M14" s="39">
        <v>16</v>
      </c>
      <c r="N14" s="40"/>
    </row>
    <row r="15" spans="1:14" ht="12.75">
      <c r="A15" s="40"/>
      <c r="B15" s="33">
        <v>18</v>
      </c>
      <c r="C15" s="34">
        <v>-7.5</v>
      </c>
      <c r="D15" s="32">
        <v>36</v>
      </c>
      <c r="E15" s="34">
        <v>-10.6</v>
      </c>
      <c r="F15" s="40"/>
      <c r="G15" s="45">
        <v>25.55</v>
      </c>
      <c r="H15" s="34">
        <v>-1.8</v>
      </c>
      <c r="I15" s="45">
        <v>61.28</v>
      </c>
      <c r="J15" s="34">
        <v>-0.4</v>
      </c>
      <c r="K15" s="40"/>
      <c r="L15" s="31" t="s">
        <v>48</v>
      </c>
      <c r="M15" s="39">
        <v>16.1</v>
      </c>
      <c r="N15" s="40"/>
    </row>
    <row r="16" spans="1:14" ht="12.75">
      <c r="A16" s="40"/>
      <c r="B16" s="33">
        <v>19</v>
      </c>
      <c r="C16" s="34">
        <v>-7.7</v>
      </c>
      <c r="D16" s="32">
        <v>37</v>
      </c>
      <c r="E16" s="34">
        <v>-10.8</v>
      </c>
      <c r="F16" s="40"/>
      <c r="G16" s="45">
        <v>27.9</v>
      </c>
      <c r="H16" s="34">
        <v>-1.7</v>
      </c>
      <c r="I16" s="45">
        <v>67.11</v>
      </c>
      <c r="J16" s="34">
        <v>-0.3</v>
      </c>
      <c r="K16" s="40"/>
      <c r="L16" s="31" t="s">
        <v>49</v>
      </c>
      <c r="M16" s="39">
        <v>16.2</v>
      </c>
      <c r="N16" s="40"/>
    </row>
    <row r="17" spans="1:14" ht="12.75">
      <c r="A17" s="40"/>
      <c r="B17" s="33">
        <v>20</v>
      </c>
      <c r="C17" s="34">
        <v>-7.9</v>
      </c>
      <c r="D17" s="32">
        <v>38</v>
      </c>
      <c r="E17" s="34">
        <v>-10.9</v>
      </c>
      <c r="F17" s="40"/>
      <c r="G17" s="45">
        <v>28.29</v>
      </c>
      <c r="H17" s="34">
        <v>-1.6</v>
      </c>
      <c r="I17" s="45">
        <v>72.54</v>
      </c>
      <c r="J17" s="34">
        <v>-0.2</v>
      </c>
      <c r="K17" s="40"/>
      <c r="L17" s="40"/>
      <c r="M17" s="40"/>
      <c r="N17" s="40"/>
    </row>
    <row r="18" spans="1:14" ht="12.75">
      <c r="A18" s="40"/>
      <c r="B18" s="33">
        <v>21</v>
      </c>
      <c r="C18" s="34">
        <v>-8.1</v>
      </c>
      <c r="D18" s="32">
        <v>39</v>
      </c>
      <c r="E18" s="34">
        <v>-11.1</v>
      </c>
      <c r="F18" s="40"/>
      <c r="G18" s="45">
        <v>29.52</v>
      </c>
      <c r="H18" s="34">
        <v>-1.5</v>
      </c>
      <c r="I18" s="45">
        <v>78.57</v>
      </c>
      <c r="J18" s="34">
        <v>-0.1</v>
      </c>
      <c r="K18" s="40"/>
      <c r="L18" s="40"/>
      <c r="M18" s="40"/>
      <c r="N18" s="40"/>
    </row>
    <row r="19" spans="1:14" ht="12.75">
      <c r="A19" s="40"/>
      <c r="B19" s="33">
        <v>22</v>
      </c>
      <c r="C19" s="34">
        <v>-8.3</v>
      </c>
      <c r="D19" s="32">
        <v>40</v>
      </c>
      <c r="E19" s="34">
        <v>-11.2</v>
      </c>
      <c r="F19" s="40"/>
      <c r="G19" s="45">
        <v>31.3</v>
      </c>
      <c r="H19" s="34">
        <v>-1.4</v>
      </c>
      <c r="I19" s="45">
        <v>86.14</v>
      </c>
      <c r="J19" s="34">
        <v>0</v>
      </c>
      <c r="K19" s="40"/>
      <c r="L19" s="40"/>
      <c r="M19" s="40"/>
      <c r="N19" s="40"/>
    </row>
    <row r="20" spans="1:14" ht="12.75">
      <c r="A20" s="40"/>
      <c r="B20" s="33">
        <v>23</v>
      </c>
      <c r="C20" s="34">
        <v>-8.5</v>
      </c>
      <c r="D20" s="32">
        <v>41</v>
      </c>
      <c r="E20" s="34">
        <v>-11.3</v>
      </c>
      <c r="F20" s="40"/>
      <c r="G20" s="45">
        <v>33.18</v>
      </c>
      <c r="H20" s="34">
        <v>-1.3</v>
      </c>
      <c r="I20" s="45">
        <v>90</v>
      </c>
      <c r="J20" s="34">
        <v>0</v>
      </c>
      <c r="K20" s="40"/>
      <c r="L20" s="40"/>
      <c r="M20" s="40"/>
      <c r="N20" s="40"/>
    </row>
    <row r="21" spans="1:14" ht="12.75">
      <c r="A21" s="40"/>
      <c r="B21" s="33">
        <v>24</v>
      </c>
      <c r="C21" s="34">
        <v>-8.7</v>
      </c>
      <c r="D21" s="32">
        <v>42</v>
      </c>
      <c r="E21" s="34">
        <v>-11.4</v>
      </c>
      <c r="F21" s="40"/>
      <c r="G21" s="40"/>
      <c r="H21" s="40"/>
      <c r="I21" s="40"/>
      <c r="J21" s="40"/>
      <c r="K21" s="40"/>
      <c r="L21" s="40"/>
      <c r="M21" s="40"/>
      <c r="N21" s="40"/>
    </row>
    <row r="22" spans="1:14" ht="12.75">
      <c r="A22" s="40"/>
      <c r="B22" s="33">
        <v>25</v>
      </c>
      <c r="C22" s="34">
        <v>-8.8</v>
      </c>
      <c r="D22" s="32">
        <v>43</v>
      </c>
      <c r="E22" s="34">
        <v>-11.6</v>
      </c>
      <c r="F22" s="40"/>
      <c r="G22" s="40"/>
      <c r="H22" s="40"/>
      <c r="I22" s="40"/>
      <c r="J22" s="40"/>
      <c r="K22" s="40"/>
      <c r="L22" s="40"/>
      <c r="M22" s="40"/>
      <c r="N22" s="40"/>
    </row>
    <row r="23" spans="1:14" ht="12.75">
      <c r="A23" s="40"/>
      <c r="B23" s="33">
        <v>26</v>
      </c>
      <c r="C23" s="34">
        <v>-9</v>
      </c>
      <c r="D23" s="32">
        <v>44</v>
      </c>
      <c r="E23" s="34">
        <v>-11.7</v>
      </c>
      <c r="F23" s="40"/>
      <c r="G23" s="40"/>
      <c r="H23" s="40"/>
      <c r="I23" s="40"/>
      <c r="J23" s="40"/>
      <c r="K23" s="40"/>
      <c r="L23" s="40"/>
      <c r="M23" s="40"/>
      <c r="N23" s="40"/>
    </row>
    <row r="24" spans="1:14" ht="12.75">
      <c r="A24" s="40"/>
      <c r="B24" s="33">
        <v>27</v>
      </c>
      <c r="C24" s="34">
        <v>-9.2</v>
      </c>
      <c r="D24" s="32">
        <v>45</v>
      </c>
      <c r="E24" s="34">
        <v>-11.8</v>
      </c>
      <c r="F24" s="40"/>
      <c r="G24" s="41"/>
      <c r="H24" s="40"/>
      <c r="I24" s="40"/>
      <c r="J24" s="40"/>
      <c r="K24" s="40"/>
      <c r="L24" s="40"/>
      <c r="M24" s="40"/>
      <c r="N24" s="40"/>
    </row>
    <row r="25" spans="1:14" ht="12.7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14" ht="12.7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</row>
  </sheetData>
  <sheetProtection sheet="1" objects="1" scenarios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K305"/>
  <sheetViews>
    <sheetView tabSelected="1" workbookViewId="0" topLeftCell="A1">
      <selection activeCell="I22" sqref="I22"/>
    </sheetView>
  </sheetViews>
  <sheetFormatPr defaultColWidth="9.140625" defaultRowHeight="12.75"/>
  <cols>
    <col min="7" max="7" width="9.140625" style="75" customWidth="1"/>
    <col min="8" max="8" width="8.7109375" style="0" customWidth="1"/>
  </cols>
  <sheetData>
    <row r="1" spans="1:63" ht="12.75">
      <c r="A1" s="76"/>
      <c r="B1" s="76"/>
      <c r="C1" s="76"/>
      <c r="D1" s="76"/>
      <c r="E1" s="76"/>
      <c r="F1" s="76"/>
      <c r="G1" s="77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</row>
    <row r="2" spans="1:63" ht="12.75">
      <c r="A2" s="76"/>
      <c r="B2" s="76"/>
      <c r="C2" s="76"/>
      <c r="D2" s="85" t="s">
        <v>50</v>
      </c>
      <c r="E2" s="78"/>
      <c r="F2" s="95"/>
      <c r="G2" s="88"/>
      <c r="H2" s="8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</row>
    <row r="3" spans="1:63" ht="12.75">
      <c r="A3" s="76"/>
      <c r="B3" s="76"/>
      <c r="C3" s="76"/>
      <c r="D3" s="85"/>
      <c r="E3" s="86"/>
      <c r="F3" s="79" t="s">
        <v>1</v>
      </c>
      <c r="G3" s="79" t="s">
        <v>2</v>
      </c>
      <c r="H3" s="79" t="s">
        <v>3</v>
      </c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</row>
    <row r="4" spans="1:63" ht="12.75">
      <c r="A4" s="76"/>
      <c r="B4" s="76"/>
      <c r="C4" s="76"/>
      <c r="D4" s="85" t="s">
        <v>51</v>
      </c>
      <c r="E4" s="86"/>
      <c r="F4" s="89"/>
      <c r="G4" s="90"/>
      <c r="H4" s="89"/>
      <c r="I4" s="76"/>
      <c r="J4" s="76"/>
      <c r="K4" s="84"/>
      <c r="L4" s="84"/>
      <c r="M4" s="84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</row>
    <row r="5" spans="1:63" ht="12.75">
      <c r="A5" s="76"/>
      <c r="B5" s="76"/>
      <c r="C5" s="76"/>
      <c r="D5" s="85" t="s">
        <v>52</v>
      </c>
      <c r="E5" s="86"/>
      <c r="F5" s="93">
        <f>Table!D5</f>
        <v>10</v>
      </c>
      <c r="G5" s="82">
        <f>Table!E5</f>
        <v>0</v>
      </c>
      <c r="H5" s="80">
        <f>Table!F5</f>
        <v>49</v>
      </c>
      <c r="I5" s="76"/>
      <c r="J5" s="76"/>
      <c r="K5" s="84"/>
      <c r="L5" s="84"/>
      <c r="M5" s="84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</row>
    <row r="6" spans="1:63" ht="12.75">
      <c r="A6" s="76"/>
      <c r="B6" s="76"/>
      <c r="C6" s="76"/>
      <c r="D6" s="84"/>
      <c r="E6" s="84"/>
      <c r="F6" s="87"/>
      <c r="G6" s="87"/>
      <c r="H6" s="84"/>
      <c r="I6" s="76"/>
      <c r="J6" s="76"/>
      <c r="K6" s="84"/>
      <c r="L6" s="84"/>
      <c r="M6" s="84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</row>
    <row r="7" spans="1:63" ht="12.75">
      <c r="A7" s="76"/>
      <c r="B7" s="76"/>
      <c r="C7" s="76"/>
      <c r="D7" s="85"/>
      <c r="E7" s="86"/>
      <c r="F7" s="83" t="s">
        <v>18</v>
      </c>
      <c r="G7" s="83" t="s">
        <v>2</v>
      </c>
      <c r="H7" s="80" t="s">
        <v>53</v>
      </c>
      <c r="I7" s="76"/>
      <c r="J7" s="76"/>
      <c r="K7" s="84"/>
      <c r="L7" s="84"/>
      <c r="M7" s="84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</row>
    <row r="8" spans="1:63" ht="12.75">
      <c r="A8" s="76"/>
      <c r="B8" s="76"/>
      <c r="C8" s="76"/>
      <c r="D8" s="85" t="s">
        <v>54</v>
      </c>
      <c r="E8" s="86"/>
      <c r="F8" s="80">
        <f>Table!D13</f>
        <v>55</v>
      </c>
      <c r="G8" s="81">
        <f>Table!E13</f>
        <v>42.9</v>
      </c>
      <c r="H8" s="80" t="str">
        <f>Table!F13</f>
        <v>N</v>
      </c>
      <c r="I8" s="76"/>
      <c r="J8" s="76"/>
      <c r="K8" s="84"/>
      <c r="L8" s="84"/>
      <c r="M8" s="84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</row>
    <row r="9" spans="1:63" ht="12.75">
      <c r="A9" s="76"/>
      <c r="B9" s="76"/>
      <c r="C9" s="76"/>
      <c r="D9" s="85" t="s">
        <v>55</v>
      </c>
      <c r="E9" s="86"/>
      <c r="F9" s="80">
        <f>Table!D15</f>
        <v>15</v>
      </c>
      <c r="G9" s="81">
        <f>Table!E15</f>
        <v>44.5</v>
      </c>
      <c r="H9" s="80" t="str">
        <f>Table!F15</f>
        <v>E</v>
      </c>
      <c r="I9" s="76"/>
      <c r="J9" s="76"/>
      <c r="K9" s="84"/>
      <c r="L9" s="84"/>
      <c r="M9" s="84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</row>
    <row r="10" spans="1:63" ht="12.75">
      <c r="A10" s="76"/>
      <c r="B10" s="76"/>
      <c r="C10" s="76"/>
      <c r="D10" s="85" t="s">
        <v>56</v>
      </c>
      <c r="E10" s="86"/>
      <c r="F10" s="80">
        <f>Table!D17</f>
        <v>0</v>
      </c>
      <c r="G10" s="81">
        <f>Table!E17</f>
        <v>0</v>
      </c>
      <c r="H10" s="80"/>
      <c r="I10" s="76"/>
      <c r="J10" s="76"/>
      <c r="K10" s="84"/>
      <c r="L10" s="84"/>
      <c r="M10" s="84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</row>
    <row r="11" spans="1:63" ht="12.75">
      <c r="A11" s="76"/>
      <c r="B11" s="76"/>
      <c r="C11" s="76"/>
      <c r="D11" s="85" t="s">
        <v>57</v>
      </c>
      <c r="E11" s="86"/>
      <c r="F11" s="80">
        <f>Table!D21</f>
        <v>0</v>
      </c>
      <c r="G11" s="81">
        <f>Table!E21</f>
        <v>0</v>
      </c>
      <c r="H11" s="80"/>
      <c r="I11" s="76"/>
      <c r="J11" s="76"/>
      <c r="K11" s="84"/>
      <c r="L11" s="84"/>
      <c r="M11" s="84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</row>
    <row r="12" spans="1:63" ht="12.75">
      <c r="A12" s="76"/>
      <c r="B12" s="76"/>
      <c r="C12" s="76"/>
      <c r="D12" s="85" t="s">
        <v>8</v>
      </c>
      <c r="E12" s="86"/>
      <c r="F12" s="80">
        <f>Table!J5</f>
        <v>330</v>
      </c>
      <c r="G12" s="81">
        <f>Table!K5</f>
        <v>30.8</v>
      </c>
      <c r="H12" s="80" t="str">
        <f>Table!L5</f>
        <v>W</v>
      </c>
      <c r="I12" s="76"/>
      <c r="J12" s="76"/>
      <c r="K12" s="84"/>
      <c r="L12" s="84"/>
      <c r="M12" s="84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</row>
    <row r="13" spans="1:63" ht="12.75">
      <c r="A13" s="76"/>
      <c r="B13" s="76"/>
      <c r="C13" s="76"/>
      <c r="D13" s="85" t="s">
        <v>55</v>
      </c>
      <c r="E13" s="86"/>
      <c r="F13" s="80">
        <f>F9</f>
        <v>15</v>
      </c>
      <c r="G13" s="81">
        <f>G9</f>
        <v>44.5</v>
      </c>
      <c r="H13" s="80" t="str">
        <f>H9</f>
        <v>E</v>
      </c>
      <c r="I13" s="76"/>
      <c r="J13" s="76"/>
      <c r="K13" s="84"/>
      <c r="L13" s="84"/>
      <c r="M13" s="84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</row>
    <row r="14" spans="1:63" ht="12.75">
      <c r="A14" s="76"/>
      <c r="B14" s="76"/>
      <c r="C14" s="76"/>
      <c r="D14" s="85" t="s">
        <v>12</v>
      </c>
      <c r="E14" s="86"/>
      <c r="F14" s="80">
        <f>Table!J7</f>
        <v>13</v>
      </c>
      <c r="G14" s="81">
        <f>Table!K7</f>
        <v>44.7</v>
      </c>
      <c r="H14" s="80" t="str">
        <f>Table!L7</f>
        <v>E</v>
      </c>
      <c r="I14" s="76"/>
      <c r="J14" s="76"/>
      <c r="K14" s="84"/>
      <c r="L14" s="84"/>
      <c r="M14" s="84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</row>
    <row r="15" spans="1:63" ht="12.75">
      <c r="A15" s="76"/>
      <c r="B15" s="76"/>
      <c r="C15" s="76"/>
      <c r="D15" s="85"/>
      <c r="E15" s="86"/>
      <c r="F15" s="80"/>
      <c r="G15" s="81"/>
      <c r="H15" s="80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</row>
    <row r="16" spans="1:63" ht="12.75">
      <c r="A16" s="76"/>
      <c r="B16" s="76"/>
      <c r="C16" s="76"/>
      <c r="D16" s="85" t="s">
        <v>54</v>
      </c>
      <c r="E16" s="86"/>
      <c r="F16" s="80">
        <f>F8</f>
        <v>55</v>
      </c>
      <c r="G16" s="81">
        <f>G8</f>
        <v>42.9</v>
      </c>
      <c r="H16" s="80" t="str">
        <f>H8</f>
        <v>N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</row>
    <row r="17" spans="1:63" ht="12.75">
      <c r="A17" s="76"/>
      <c r="B17" s="76"/>
      <c r="C17" s="76"/>
      <c r="D17" s="85" t="s">
        <v>14</v>
      </c>
      <c r="E17" s="86"/>
      <c r="F17" s="80">
        <f>Table!J9</f>
        <v>22</v>
      </c>
      <c r="G17" s="81">
        <f>Table!K9</f>
        <v>43.9</v>
      </c>
      <c r="H17" s="80" t="str">
        <f>Table!L9</f>
        <v>N</v>
      </c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</row>
    <row r="18" spans="1:63" ht="12.75">
      <c r="A18" s="76"/>
      <c r="B18" s="76"/>
      <c r="C18" s="76"/>
      <c r="D18" s="85" t="s">
        <v>12</v>
      </c>
      <c r="E18" s="86"/>
      <c r="F18" s="80">
        <f>F14</f>
        <v>13</v>
      </c>
      <c r="G18" s="81">
        <f>G14</f>
        <v>44.7</v>
      </c>
      <c r="H18" s="80" t="str">
        <f>H14</f>
        <v>E</v>
      </c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</row>
    <row r="19" spans="1:63" ht="12.75">
      <c r="A19" s="76"/>
      <c r="B19" s="76"/>
      <c r="C19" s="76"/>
      <c r="D19" s="85" t="s">
        <v>58</v>
      </c>
      <c r="E19" s="86"/>
      <c r="F19" s="80">
        <f>Table!J14</f>
        <v>55</v>
      </c>
      <c r="G19" s="81">
        <f>Table!K14</f>
        <v>28.9</v>
      </c>
      <c r="H19" s="80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</row>
    <row r="20" spans="1:63" ht="12.75">
      <c r="A20" s="76"/>
      <c r="B20" s="76"/>
      <c r="C20" s="76"/>
      <c r="D20" s="85" t="s">
        <v>57</v>
      </c>
      <c r="E20" s="86"/>
      <c r="F20" s="80">
        <f>F11</f>
        <v>0</v>
      </c>
      <c r="G20" s="81">
        <f>G11</f>
        <v>0</v>
      </c>
      <c r="H20" s="80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</row>
    <row r="21" spans="1:63" ht="12.75">
      <c r="A21" s="76"/>
      <c r="B21" s="76"/>
      <c r="C21" s="76"/>
      <c r="D21" s="85" t="s">
        <v>59</v>
      </c>
      <c r="E21" s="86"/>
      <c r="F21" s="80"/>
      <c r="G21" s="81">
        <f>Table!J19</f>
        <v>3328.9</v>
      </c>
      <c r="H21" s="80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</row>
    <row r="22" spans="1:63" ht="12.75">
      <c r="A22" s="76"/>
      <c r="B22" s="76"/>
      <c r="C22" s="76"/>
      <c r="D22" s="85" t="s">
        <v>60</v>
      </c>
      <c r="E22" s="86"/>
      <c r="F22" s="80"/>
      <c r="G22" s="81">
        <f>Table!J16</f>
        <v>157.3</v>
      </c>
      <c r="H22" s="80" t="str">
        <f>Table!K16</f>
        <v>NE</v>
      </c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</row>
    <row r="23" spans="1:63" ht="12.75">
      <c r="A23" s="76"/>
      <c r="B23" s="76"/>
      <c r="C23" s="76"/>
      <c r="D23" s="76"/>
      <c r="E23" s="76"/>
      <c r="F23" s="76"/>
      <c r="G23" s="77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</row>
    <row r="24" spans="1:63" ht="12.75">
      <c r="A24" s="76"/>
      <c r="B24" s="76"/>
      <c r="C24" s="76"/>
      <c r="D24" s="76"/>
      <c r="E24" s="76"/>
      <c r="F24" s="76"/>
      <c r="G24" s="77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</row>
    <row r="25" spans="1:63" ht="17.25">
      <c r="A25" s="76"/>
      <c r="B25" s="76"/>
      <c r="C25" s="76"/>
      <c r="D25" s="76" t="s">
        <v>61</v>
      </c>
      <c r="E25" s="76"/>
      <c r="F25" s="91" t="s">
        <v>63</v>
      </c>
      <c r="G25" s="92"/>
      <c r="H25" s="91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</row>
    <row r="26" spans="1:63" ht="12.75">
      <c r="A26" s="76"/>
      <c r="B26" s="76"/>
      <c r="C26" s="76"/>
      <c r="D26" s="76"/>
      <c r="E26" s="76"/>
      <c r="F26" s="76"/>
      <c r="G26" s="77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</row>
    <row r="27" spans="1:63" ht="12.75">
      <c r="A27" s="76"/>
      <c r="B27" s="76"/>
      <c r="C27" s="76"/>
      <c r="D27" s="76"/>
      <c r="E27" s="76"/>
      <c r="F27" s="76"/>
      <c r="G27" s="77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</row>
    <row r="28" spans="1:63" ht="12.75">
      <c r="A28" s="76"/>
      <c r="B28" s="76"/>
      <c r="C28" s="76"/>
      <c r="D28" s="76"/>
      <c r="E28" s="76"/>
      <c r="F28" s="76"/>
      <c r="G28" s="77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</row>
    <row r="29" spans="1:63" ht="12.75">
      <c r="A29" s="76"/>
      <c r="B29" s="76"/>
      <c r="C29" s="76"/>
      <c r="D29" s="76"/>
      <c r="E29" s="76"/>
      <c r="F29" s="76"/>
      <c r="G29" s="77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</row>
    <row r="30" spans="1:63" ht="12.75">
      <c r="A30" s="76"/>
      <c r="B30" s="76"/>
      <c r="C30" s="76"/>
      <c r="D30" s="76"/>
      <c r="E30" s="76"/>
      <c r="F30" s="76"/>
      <c r="G30" s="77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</row>
    <row r="31" spans="1:63" ht="12.75">
      <c r="A31" s="76"/>
      <c r="B31" s="76"/>
      <c r="C31" s="76"/>
      <c r="D31" s="76"/>
      <c r="E31" s="76"/>
      <c r="F31" s="76"/>
      <c r="G31" s="77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</row>
    <row r="32" spans="1:63" ht="12.75">
      <c r="A32" s="76"/>
      <c r="B32" s="76"/>
      <c r="C32" s="76"/>
      <c r="D32" s="76"/>
      <c r="E32" s="76"/>
      <c r="F32" s="76"/>
      <c r="G32" s="77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</row>
    <row r="33" spans="1:63" ht="12.75">
      <c r="A33" s="76"/>
      <c r="B33" s="76"/>
      <c r="C33" s="76"/>
      <c r="D33" s="76"/>
      <c r="E33" s="76"/>
      <c r="F33" s="76"/>
      <c r="G33" s="77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</row>
    <row r="34" spans="1:63" ht="12.75">
      <c r="A34" s="76"/>
      <c r="B34" s="76"/>
      <c r="C34" s="76"/>
      <c r="D34" s="76"/>
      <c r="E34" s="76"/>
      <c r="F34" s="76"/>
      <c r="G34" s="77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</row>
    <row r="35" spans="1:63" ht="12.75">
      <c r="A35" s="76"/>
      <c r="B35" s="76"/>
      <c r="C35" s="76"/>
      <c r="D35" s="76"/>
      <c r="E35" s="76"/>
      <c r="F35" s="76"/>
      <c r="G35" s="77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</row>
    <row r="36" spans="1:63" ht="12.75">
      <c r="A36" s="76"/>
      <c r="B36" s="76"/>
      <c r="C36" s="76"/>
      <c r="D36" s="76"/>
      <c r="E36" s="76"/>
      <c r="F36" s="76"/>
      <c r="G36" s="77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</row>
    <row r="37" spans="1:63" ht="12.75">
      <c r="A37" s="76"/>
      <c r="B37" s="76"/>
      <c r="C37" s="76"/>
      <c r="D37" s="76"/>
      <c r="E37" s="76"/>
      <c r="F37" s="76"/>
      <c r="G37" s="77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</row>
    <row r="38" spans="1:63" ht="12.75">
      <c r="A38" s="76"/>
      <c r="B38" s="76"/>
      <c r="C38" s="76"/>
      <c r="D38" s="76"/>
      <c r="E38" s="76"/>
      <c r="F38" s="76"/>
      <c r="G38" s="77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</row>
    <row r="39" spans="1:63" ht="12.75">
      <c r="A39" s="76"/>
      <c r="B39" s="76"/>
      <c r="C39" s="76"/>
      <c r="D39" s="76"/>
      <c r="E39" s="76"/>
      <c r="F39" s="76"/>
      <c r="G39" s="77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</row>
    <row r="40" spans="1:63" ht="12.75">
      <c r="A40" s="76"/>
      <c r="B40" s="76"/>
      <c r="C40" s="76"/>
      <c r="D40" s="76"/>
      <c r="E40" s="76"/>
      <c r="F40" s="76"/>
      <c r="G40" s="77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</row>
    <row r="41" spans="1:63" ht="12.75">
      <c r="A41" s="76"/>
      <c r="B41" s="76"/>
      <c r="C41" s="76"/>
      <c r="D41" s="76"/>
      <c r="E41" s="76"/>
      <c r="F41" s="76"/>
      <c r="G41" s="77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</row>
    <row r="42" spans="1:63" ht="12.75">
      <c r="A42" s="76"/>
      <c r="B42" s="76"/>
      <c r="C42" s="76"/>
      <c r="D42" s="76"/>
      <c r="E42" s="76"/>
      <c r="F42" s="76"/>
      <c r="G42" s="77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</row>
    <row r="43" spans="1:63" ht="12.75">
      <c r="A43" s="76"/>
      <c r="B43" s="76"/>
      <c r="C43" s="76"/>
      <c r="D43" s="76"/>
      <c r="E43" s="76"/>
      <c r="F43" s="76"/>
      <c r="G43" s="77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</row>
    <row r="44" spans="1:63" ht="12.75">
      <c r="A44" s="76"/>
      <c r="B44" s="76"/>
      <c r="C44" s="76"/>
      <c r="D44" s="76"/>
      <c r="E44" s="76"/>
      <c r="F44" s="76"/>
      <c r="G44" s="77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</row>
    <row r="45" spans="1:63" ht="12.75">
      <c r="A45" s="76"/>
      <c r="B45" s="76"/>
      <c r="C45" s="76"/>
      <c r="D45" s="76"/>
      <c r="E45" s="76"/>
      <c r="F45" s="76"/>
      <c r="G45" s="77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</row>
    <row r="46" spans="1:63" ht="12.75">
      <c r="A46" s="76"/>
      <c r="B46" s="76"/>
      <c r="C46" s="76"/>
      <c r="D46" s="76"/>
      <c r="E46" s="76"/>
      <c r="F46" s="76"/>
      <c r="G46" s="77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</row>
    <row r="47" spans="1:63" ht="12.75">
      <c r="A47" s="76"/>
      <c r="B47" s="76"/>
      <c r="C47" s="76"/>
      <c r="D47" s="76"/>
      <c r="E47" s="76"/>
      <c r="F47" s="76"/>
      <c r="G47" s="77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</row>
    <row r="48" spans="1:63" ht="12.75">
      <c r="A48" s="76"/>
      <c r="B48" s="76"/>
      <c r="C48" s="76"/>
      <c r="D48" s="76"/>
      <c r="E48" s="76"/>
      <c r="F48" s="76"/>
      <c r="G48" s="77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</row>
    <row r="49" spans="1:63" ht="12.75">
      <c r="A49" s="76"/>
      <c r="B49" s="76"/>
      <c r="C49" s="76"/>
      <c r="D49" s="76"/>
      <c r="E49" s="76"/>
      <c r="F49" s="76"/>
      <c r="G49" s="77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</row>
    <row r="50" spans="1:63" ht="12.75">
      <c r="A50" s="76"/>
      <c r="B50" s="76"/>
      <c r="C50" s="76"/>
      <c r="D50" s="76"/>
      <c r="E50" s="76"/>
      <c r="F50" s="76"/>
      <c r="G50" s="77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</row>
    <row r="51" spans="1:63" ht="12.75">
      <c r="A51" s="76"/>
      <c r="B51" s="76"/>
      <c r="C51" s="76"/>
      <c r="D51" s="76"/>
      <c r="E51" s="76"/>
      <c r="F51" s="76"/>
      <c r="G51" s="77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</row>
    <row r="52" spans="1:63" ht="12.75">
      <c r="A52" s="76"/>
      <c r="B52" s="76"/>
      <c r="C52" s="76"/>
      <c r="D52" s="76"/>
      <c r="E52" s="76"/>
      <c r="F52" s="76"/>
      <c r="G52" s="77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</row>
    <row r="53" spans="1:63" ht="12.75">
      <c r="A53" s="76"/>
      <c r="B53" s="76"/>
      <c r="C53" s="76"/>
      <c r="D53" s="76"/>
      <c r="E53" s="76"/>
      <c r="F53" s="76"/>
      <c r="G53" s="77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</row>
    <row r="54" spans="1:63" ht="12.75">
      <c r="A54" s="76"/>
      <c r="B54" s="76"/>
      <c r="C54" s="76"/>
      <c r="D54" s="76"/>
      <c r="E54" s="76"/>
      <c r="F54" s="76"/>
      <c r="G54" s="77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</row>
    <row r="55" spans="1:63" ht="12.75">
      <c r="A55" s="76"/>
      <c r="B55" s="76"/>
      <c r="C55" s="76"/>
      <c r="D55" s="76"/>
      <c r="E55" s="76"/>
      <c r="F55" s="76"/>
      <c r="G55" s="77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</row>
    <row r="56" spans="1:63" ht="12.75">
      <c r="A56" s="76"/>
      <c r="B56" s="76"/>
      <c r="C56" s="76"/>
      <c r="D56" s="76"/>
      <c r="E56" s="76"/>
      <c r="F56" s="76"/>
      <c r="G56" s="77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</row>
    <row r="57" spans="1:63" ht="12.75">
      <c r="A57" s="76"/>
      <c r="B57" s="76"/>
      <c r="C57" s="76"/>
      <c r="D57" s="76"/>
      <c r="E57" s="76"/>
      <c r="F57" s="76"/>
      <c r="G57" s="77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</row>
    <row r="58" spans="1:63" ht="12.75">
      <c r="A58" s="76"/>
      <c r="B58" s="76"/>
      <c r="C58" s="76"/>
      <c r="D58" s="76"/>
      <c r="E58" s="76"/>
      <c r="F58" s="76"/>
      <c r="G58" s="77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</row>
    <row r="59" spans="1:63" ht="12.75">
      <c r="A59" s="76"/>
      <c r="B59" s="76"/>
      <c r="C59" s="76"/>
      <c r="D59" s="76"/>
      <c r="E59" s="76"/>
      <c r="F59" s="76"/>
      <c r="G59" s="77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</row>
    <row r="60" spans="1:63" ht="12.75">
      <c r="A60" s="76"/>
      <c r="B60" s="76"/>
      <c r="C60" s="76"/>
      <c r="D60" s="76"/>
      <c r="E60" s="76"/>
      <c r="F60" s="76"/>
      <c r="G60" s="77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</row>
    <row r="61" spans="1:63" ht="12.75">
      <c r="A61" s="76"/>
      <c r="B61" s="76"/>
      <c r="C61" s="76"/>
      <c r="D61" s="76"/>
      <c r="E61" s="76"/>
      <c r="F61" s="76"/>
      <c r="G61" s="77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</row>
    <row r="62" spans="1:63" ht="12.75">
      <c r="A62" s="76"/>
      <c r="B62" s="76"/>
      <c r="C62" s="76"/>
      <c r="D62" s="76"/>
      <c r="E62" s="76"/>
      <c r="F62" s="76"/>
      <c r="G62" s="77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</row>
    <row r="63" spans="1:63" ht="12.75">
      <c r="A63" s="76"/>
      <c r="B63" s="76"/>
      <c r="C63" s="76"/>
      <c r="D63" s="76"/>
      <c r="E63" s="76"/>
      <c r="F63" s="76"/>
      <c r="G63" s="77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</row>
    <row r="64" spans="1:63" ht="12.75">
      <c r="A64" s="76"/>
      <c r="B64" s="76"/>
      <c r="C64" s="76"/>
      <c r="D64" s="76"/>
      <c r="E64" s="76"/>
      <c r="F64" s="76"/>
      <c r="G64" s="77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</row>
    <row r="65" spans="1:63" ht="12.75">
      <c r="A65" s="76"/>
      <c r="B65" s="76"/>
      <c r="C65" s="76"/>
      <c r="D65" s="76"/>
      <c r="E65" s="76"/>
      <c r="F65" s="76"/>
      <c r="G65" s="77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</row>
    <row r="66" spans="1:63" ht="12.75">
      <c r="A66" s="76"/>
      <c r="B66" s="76"/>
      <c r="C66" s="76"/>
      <c r="D66" s="76"/>
      <c r="E66" s="76"/>
      <c r="F66" s="76"/>
      <c r="G66" s="77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</row>
    <row r="67" spans="1:63" ht="12.75">
      <c r="A67" s="76"/>
      <c r="B67" s="76"/>
      <c r="C67" s="76"/>
      <c r="D67" s="76"/>
      <c r="E67" s="76"/>
      <c r="F67" s="76"/>
      <c r="G67" s="77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</row>
    <row r="68" spans="1:63" ht="12.75">
      <c r="A68" s="76"/>
      <c r="B68" s="76"/>
      <c r="C68" s="76"/>
      <c r="D68" s="76"/>
      <c r="E68" s="76"/>
      <c r="F68" s="76"/>
      <c r="G68" s="77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</row>
    <row r="69" spans="1:63" ht="12.75">
      <c r="A69" s="76"/>
      <c r="B69" s="76"/>
      <c r="C69" s="76"/>
      <c r="D69" s="76"/>
      <c r="E69" s="76"/>
      <c r="F69" s="76"/>
      <c r="G69" s="77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</row>
    <row r="70" spans="1:63" ht="12.75">
      <c r="A70" s="76"/>
      <c r="B70" s="76"/>
      <c r="C70" s="76"/>
      <c r="D70" s="76"/>
      <c r="E70" s="76"/>
      <c r="F70" s="76"/>
      <c r="G70" s="77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</row>
    <row r="71" spans="1:63" ht="12.75">
      <c r="A71" s="76"/>
      <c r="B71" s="76"/>
      <c r="C71" s="76"/>
      <c r="D71" s="76"/>
      <c r="E71" s="76"/>
      <c r="F71" s="76"/>
      <c r="G71" s="77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</row>
    <row r="72" spans="1:63" ht="12.75">
      <c r="A72" s="76"/>
      <c r="B72" s="76"/>
      <c r="C72" s="76"/>
      <c r="D72" s="76"/>
      <c r="E72" s="76"/>
      <c r="F72" s="76"/>
      <c r="G72" s="77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</row>
    <row r="73" spans="1:63" ht="12.75">
      <c r="A73" s="76"/>
      <c r="B73" s="76"/>
      <c r="C73" s="76"/>
      <c r="D73" s="76"/>
      <c r="E73" s="76"/>
      <c r="F73" s="76"/>
      <c r="G73" s="77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</row>
    <row r="74" spans="1:63" ht="12.75">
      <c r="A74" s="76"/>
      <c r="B74" s="76"/>
      <c r="C74" s="76"/>
      <c r="D74" s="76"/>
      <c r="E74" s="76"/>
      <c r="F74" s="76"/>
      <c r="G74" s="77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</row>
    <row r="75" spans="1:63" ht="12.75">
      <c r="A75" s="76"/>
      <c r="B75" s="76"/>
      <c r="C75" s="76"/>
      <c r="D75" s="76"/>
      <c r="E75" s="76"/>
      <c r="F75" s="76"/>
      <c r="G75" s="77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</row>
    <row r="76" spans="1:63" ht="12.75">
      <c r="A76" s="76"/>
      <c r="B76" s="76"/>
      <c r="C76" s="76"/>
      <c r="D76" s="76"/>
      <c r="E76" s="76"/>
      <c r="F76" s="76"/>
      <c r="G76" s="77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</row>
    <row r="77" spans="1:63" ht="12.75">
      <c r="A77" s="76"/>
      <c r="B77" s="76"/>
      <c r="C77" s="76"/>
      <c r="D77" s="76"/>
      <c r="E77" s="76"/>
      <c r="F77" s="76"/>
      <c r="G77" s="77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</row>
    <row r="78" spans="1:63" ht="12.75">
      <c r="A78" s="76"/>
      <c r="B78" s="76"/>
      <c r="C78" s="76"/>
      <c r="D78" s="76"/>
      <c r="E78" s="76"/>
      <c r="F78" s="76"/>
      <c r="G78" s="77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</row>
    <row r="79" spans="1:63" ht="12.75">
      <c r="A79" s="76"/>
      <c r="B79" s="76"/>
      <c r="C79" s="76"/>
      <c r="D79" s="76"/>
      <c r="E79" s="76"/>
      <c r="F79" s="76"/>
      <c r="G79" s="77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</row>
    <row r="80" spans="1:63" ht="12.75">
      <c r="A80" s="76"/>
      <c r="B80" s="76"/>
      <c r="C80" s="76"/>
      <c r="D80" s="76"/>
      <c r="E80" s="76"/>
      <c r="F80" s="76"/>
      <c r="G80" s="77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</row>
    <row r="81" spans="1:63" ht="12.75">
      <c r="A81" s="76"/>
      <c r="B81" s="76"/>
      <c r="C81" s="76"/>
      <c r="D81" s="76"/>
      <c r="E81" s="76"/>
      <c r="F81" s="76"/>
      <c r="G81" s="77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</row>
    <row r="82" spans="1:63" ht="12.75">
      <c r="A82" s="76"/>
      <c r="B82" s="76"/>
      <c r="C82" s="76"/>
      <c r="D82" s="76"/>
      <c r="E82" s="76"/>
      <c r="F82" s="76"/>
      <c r="G82" s="77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</row>
    <row r="83" spans="1:63" ht="12.75">
      <c r="A83" s="76"/>
      <c r="B83" s="76"/>
      <c r="C83" s="76"/>
      <c r="D83" s="76"/>
      <c r="E83" s="76"/>
      <c r="F83" s="76"/>
      <c r="G83" s="77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</row>
    <row r="84" spans="1:63" ht="12.75">
      <c r="A84" s="76"/>
      <c r="B84" s="76"/>
      <c r="C84" s="76"/>
      <c r="D84" s="76"/>
      <c r="E84" s="76"/>
      <c r="F84" s="76"/>
      <c r="G84" s="77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</row>
    <row r="85" spans="1:63" ht="12.75">
      <c r="A85" s="76"/>
      <c r="B85" s="76"/>
      <c r="C85" s="76"/>
      <c r="D85" s="76"/>
      <c r="E85" s="76"/>
      <c r="F85" s="76"/>
      <c r="G85" s="77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</row>
    <row r="86" spans="1:63" ht="12.75">
      <c r="A86" s="76"/>
      <c r="B86" s="76"/>
      <c r="C86" s="76"/>
      <c r="D86" s="76"/>
      <c r="E86" s="76"/>
      <c r="F86" s="76"/>
      <c r="G86" s="77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</row>
    <row r="87" spans="1:63" ht="12.75">
      <c r="A87" s="76"/>
      <c r="B87" s="76"/>
      <c r="C87" s="76"/>
      <c r="D87" s="76"/>
      <c r="E87" s="76"/>
      <c r="F87" s="76"/>
      <c r="G87" s="77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</row>
    <row r="88" spans="1:63" ht="12.75">
      <c r="A88" s="76"/>
      <c r="B88" s="76"/>
      <c r="C88" s="76"/>
      <c r="D88" s="76"/>
      <c r="E88" s="76"/>
      <c r="F88" s="76"/>
      <c r="G88" s="77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</row>
    <row r="89" spans="1:63" ht="12.75">
      <c r="A89" s="76"/>
      <c r="B89" s="76"/>
      <c r="C89" s="76"/>
      <c r="D89" s="76"/>
      <c r="E89" s="76"/>
      <c r="F89" s="76"/>
      <c r="G89" s="77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</row>
    <row r="90" spans="1:63" ht="12.75">
      <c r="A90" s="76"/>
      <c r="B90" s="76"/>
      <c r="C90" s="76"/>
      <c r="D90" s="76"/>
      <c r="E90" s="76"/>
      <c r="F90" s="76"/>
      <c r="G90" s="77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</row>
    <row r="91" spans="1:63" ht="12.75">
      <c r="A91" s="76"/>
      <c r="B91" s="76"/>
      <c r="C91" s="76"/>
      <c r="D91" s="76"/>
      <c r="E91" s="76"/>
      <c r="F91" s="76"/>
      <c r="G91" s="77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</row>
    <row r="92" spans="1:63" ht="12.75">
      <c r="A92" s="76"/>
      <c r="B92" s="76"/>
      <c r="C92" s="76"/>
      <c r="D92" s="76"/>
      <c r="E92" s="76"/>
      <c r="F92" s="76"/>
      <c r="G92" s="77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</row>
    <row r="93" spans="1:63" ht="12.75">
      <c r="A93" s="76"/>
      <c r="B93" s="76"/>
      <c r="C93" s="76"/>
      <c r="D93" s="76"/>
      <c r="E93" s="76"/>
      <c r="F93" s="76"/>
      <c r="G93" s="77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</row>
    <row r="94" spans="1:63" ht="12.75">
      <c r="A94" s="76"/>
      <c r="B94" s="76"/>
      <c r="C94" s="76"/>
      <c r="D94" s="76"/>
      <c r="E94" s="76"/>
      <c r="F94" s="76"/>
      <c r="G94" s="77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</row>
    <row r="95" spans="1:63" ht="12.75">
      <c r="A95" s="76"/>
      <c r="B95" s="76"/>
      <c r="C95" s="76"/>
      <c r="D95" s="76"/>
      <c r="E95" s="76"/>
      <c r="F95" s="76"/>
      <c r="G95" s="77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</row>
    <row r="96" spans="1:63" ht="12.75">
      <c r="A96" s="76"/>
      <c r="B96" s="76"/>
      <c r="C96" s="76"/>
      <c r="D96" s="76"/>
      <c r="E96" s="76"/>
      <c r="F96" s="76"/>
      <c r="G96" s="77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</row>
    <row r="97" spans="1:63" ht="12.75">
      <c r="A97" s="76"/>
      <c r="B97" s="76"/>
      <c r="C97" s="76"/>
      <c r="D97" s="76"/>
      <c r="E97" s="76"/>
      <c r="F97" s="76"/>
      <c r="G97" s="77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</row>
    <row r="98" spans="1:63" ht="12.75">
      <c r="A98" s="76"/>
      <c r="B98" s="76"/>
      <c r="C98" s="76"/>
      <c r="D98" s="76"/>
      <c r="E98" s="76"/>
      <c r="F98" s="76"/>
      <c r="G98" s="77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</row>
    <row r="99" spans="1:63" ht="12.75">
      <c r="A99" s="76"/>
      <c r="B99" s="76"/>
      <c r="C99" s="76"/>
      <c r="D99" s="76"/>
      <c r="E99" s="76"/>
      <c r="F99" s="76"/>
      <c r="G99" s="77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</row>
    <row r="100" spans="1:63" ht="12.75">
      <c r="A100" s="76"/>
      <c r="B100" s="76"/>
      <c r="C100" s="76"/>
      <c r="D100" s="76"/>
      <c r="E100" s="76"/>
      <c r="F100" s="76"/>
      <c r="G100" s="77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</row>
    <row r="101" spans="1:63" ht="12.75">
      <c r="A101" s="76"/>
      <c r="B101" s="76"/>
      <c r="C101" s="76"/>
      <c r="D101" s="76"/>
      <c r="E101" s="76"/>
      <c r="F101" s="76"/>
      <c r="G101" s="77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</row>
    <row r="102" spans="1:63" ht="12.75">
      <c r="A102" s="76"/>
      <c r="B102" s="76"/>
      <c r="C102" s="76"/>
      <c r="D102" s="76"/>
      <c r="E102" s="76"/>
      <c r="F102" s="76"/>
      <c r="G102" s="77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</row>
    <row r="103" spans="1:12" ht="12.75">
      <c r="A103" s="76"/>
      <c r="B103" s="76"/>
      <c r="C103" s="76"/>
      <c r="D103" s="76"/>
      <c r="E103" s="76"/>
      <c r="F103" s="76"/>
      <c r="G103" s="77"/>
      <c r="H103" s="76"/>
      <c r="I103" s="76"/>
      <c r="J103" s="76"/>
      <c r="K103" s="76"/>
      <c r="L103" s="76"/>
    </row>
    <row r="104" spans="1:12" ht="12.75">
      <c r="A104" s="76"/>
      <c r="B104" s="76"/>
      <c r="C104" s="76"/>
      <c r="D104" s="76"/>
      <c r="E104" s="76"/>
      <c r="F104" s="76"/>
      <c r="G104" s="77"/>
      <c r="H104" s="76"/>
      <c r="I104" s="76"/>
      <c r="J104" s="76"/>
      <c r="K104" s="76"/>
      <c r="L104" s="76"/>
    </row>
    <row r="105" spans="1:12" ht="12.75">
      <c r="A105" s="76"/>
      <c r="B105" s="76"/>
      <c r="C105" s="76"/>
      <c r="D105" s="76"/>
      <c r="E105" s="76"/>
      <c r="F105" s="76"/>
      <c r="G105" s="77"/>
      <c r="H105" s="76"/>
      <c r="I105" s="76"/>
      <c r="J105" s="76"/>
      <c r="K105" s="76"/>
      <c r="L105" s="76"/>
    </row>
    <row r="106" spans="1:12" ht="12.75">
      <c r="A106" s="76"/>
      <c r="B106" s="76"/>
      <c r="C106" s="76"/>
      <c r="D106" s="76"/>
      <c r="E106" s="76"/>
      <c r="F106" s="76"/>
      <c r="G106" s="77"/>
      <c r="H106" s="76"/>
      <c r="I106" s="76"/>
      <c r="J106" s="76"/>
      <c r="K106" s="76"/>
      <c r="L106" s="76"/>
    </row>
    <row r="107" spans="1:12" ht="12.75">
      <c r="A107" s="76"/>
      <c r="B107" s="76"/>
      <c r="C107" s="76"/>
      <c r="D107" s="76"/>
      <c r="E107" s="76"/>
      <c r="F107" s="76"/>
      <c r="G107" s="77"/>
      <c r="H107" s="76"/>
      <c r="I107" s="76"/>
      <c r="J107" s="76"/>
      <c r="K107" s="76"/>
      <c r="L107" s="76"/>
    </row>
    <row r="108" spans="1:12" ht="12.75">
      <c r="A108" s="76"/>
      <c r="B108" s="76"/>
      <c r="C108" s="76"/>
      <c r="D108" s="76"/>
      <c r="E108" s="76"/>
      <c r="F108" s="76"/>
      <c r="G108" s="77"/>
      <c r="H108" s="76"/>
      <c r="I108" s="76"/>
      <c r="J108" s="76"/>
      <c r="K108" s="76"/>
      <c r="L108" s="76"/>
    </row>
    <row r="109" spans="1:12" ht="12.75">
      <c r="A109" s="76"/>
      <c r="B109" s="76"/>
      <c r="C109" s="76"/>
      <c r="D109" s="76"/>
      <c r="E109" s="76"/>
      <c r="F109" s="76"/>
      <c r="G109" s="77"/>
      <c r="H109" s="76"/>
      <c r="I109" s="76"/>
      <c r="J109" s="76"/>
      <c r="K109" s="76"/>
      <c r="L109" s="76"/>
    </row>
    <row r="110" spans="1:12" ht="12.75">
      <c r="A110" s="76"/>
      <c r="B110" s="76"/>
      <c r="C110" s="76"/>
      <c r="D110" s="76"/>
      <c r="E110" s="76"/>
      <c r="F110" s="76"/>
      <c r="G110" s="77"/>
      <c r="H110" s="76"/>
      <c r="I110" s="76"/>
      <c r="J110" s="76"/>
      <c r="K110" s="76"/>
      <c r="L110" s="76"/>
    </row>
    <row r="111" spans="1:12" ht="12.75">
      <c r="A111" s="76"/>
      <c r="B111" s="76"/>
      <c r="C111" s="76"/>
      <c r="D111" s="76"/>
      <c r="E111" s="76"/>
      <c r="F111" s="76"/>
      <c r="G111" s="77"/>
      <c r="H111" s="76"/>
      <c r="I111" s="76"/>
      <c r="J111" s="76"/>
      <c r="K111" s="76"/>
      <c r="L111" s="76"/>
    </row>
    <row r="112" spans="1:12" ht="12.75">
      <c r="A112" s="76"/>
      <c r="B112" s="76"/>
      <c r="C112" s="76"/>
      <c r="D112" s="76"/>
      <c r="E112" s="76"/>
      <c r="F112" s="76"/>
      <c r="G112" s="77"/>
      <c r="H112" s="76"/>
      <c r="I112" s="76"/>
      <c r="J112" s="76"/>
      <c r="K112" s="76"/>
      <c r="L112" s="76"/>
    </row>
    <row r="113" spans="1:12" ht="12.75">
      <c r="A113" s="76"/>
      <c r="B113" s="76"/>
      <c r="C113" s="76"/>
      <c r="D113" s="76"/>
      <c r="E113" s="76"/>
      <c r="F113" s="76"/>
      <c r="G113" s="77"/>
      <c r="H113" s="76"/>
      <c r="I113" s="76"/>
      <c r="J113" s="76"/>
      <c r="K113" s="76"/>
      <c r="L113" s="76"/>
    </row>
    <row r="114" spans="1:12" ht="12.75">
      <c r="A114" s="76"/>
      <c r="B114" s="76"/>
      <c r="C114" s="76"/>
      <c r="D114" s="76"/>
      <c r="E114" s="76"/>
      <c r="F114" s="76"/>
      <c r="G114" s="77"/>
      <c r="H114" s="76"/>
      <c r="I114" s="76"/>
      <c r="J114" s="76"/>
      <c r="K114" s="76"/>
      <c r="L114" s="76"/>
    </row>
    <row r="115" spans="1:12" ht="12.75">
      <c r="A115" s="76"/>
      <c r="B115" s="76"/>
      <c r="C115" s="76"/>
      <c r="D115" s="76"/>
      <c r="E115" s="76"/>
      <c r="F115" s="76"/>
      <c r="G115" s="77"/>
      <c r="H115" s="76"/>
      <c r="I115" s="76"/>
      <c r="J115" s="76"/>
      <c r="K115" s="76"/>
      <c r="L115" s="76"/>
    </row>
    <row r="116" spans="1:12" ht="12.75">
      <c r="A116" s="76"/>
      <c r="B116" s="76"/>
      <c r="C116" s="76"/>
      <c r="D116" s="76"/>
      <c r="E116" s="76"/>
      <c r="F116" s="76"/>
      <c r="G116" s="77"/>
      <c r="H116" s="76"/>
      <c r="I116" s="76"/>
      <c r="J116" s="76"/>
      <c r="K116" s="76"/>
      <c r="L116" s="76"/>
    </row>
    <row r="117" spans="1:12" ht="12.75">
      <c r="A117" s="76"/>
      <c r="B117" s="76"/>
      <c r="C117" s="76"/>
      <c r="D117" s="76"/>
      <c r="E117" s="76"/>
      <c r="F117" s="76"/>
      <c r="G117" s="77"/>
      <c r="H117" s="76"/>
      <c r="I117" s="76"/>
      <c r="J117" s="76"/>
      <c r="K117" s="76"/>
      <c r="L117" s="76"/>
    </row>
    <row r="118" spans="1:12" ht="12.75">
      <c r="A118" s="76"/>
      <c r="B118" s="76"/>
      <c r="C118" s="76"/>
      <c r="D118" s="76"/>
      <c r="E118" s="76"/>
      <c r="F118" s="76"/>
      <c r="G118" s="77"/>
      <c r="H118" s="76"/>
      <c r="I118" s="76"/>
      <c r="J118" s="76"/>
      <c r="K118" s="76"/>
      <c r="L118" s="76"/>
    </row>
    <row r="119" spans="1:12" ht="12.75">
      <c r="A119" s="76"/>
      <c r="B119" s="76"/>
      <c r="C119" s="76"/>
      <c r="D119" s="76"/>
      <c r="E119" s="76"/>
      <c r="F119" s="76"/>
      <c r="G119" s="77"/>
      <c r="H119" s="76"/>
      <c r="I119" s="76"/>
      <c r="J119" s="76"/>
      <c r="K119" s="76"/>
      <c r="L119" s="76"/>
    </row>
    <row r="120" spans="1:12" ht="12.75">
      <c r="A120" s="76"/>
      <c r="B120" s="76"/>
      <c r="C120" s="76"/>
      <c r="D120" s="76"/>
      <c r="E120" s="76"/>
      <c r="F120" s="76"/>
      <c r="G120" s="77"/>
      <c r="H120" s="76"/>
      <c r="I120" s="76"/>
      <c r="J120" s="76"/>
      <c r="K120" s="76"/>
      <c r="L120" s="76"/>
    </row>
    <row r="121" spans="1:12" ht="12.75">
      <c r="A121" s="76"/>
      <c r="B121" s="76"/>
      <c r="C121" s="76"/>
      <c r="D121" s="76"/>
      <c r="E121" s="76"/>
      <c r="F121" s="76"/>
      <c r="G121" s="77"/>
      <c r="H121" s="76"/>
      <c r="I121" s="76"/>
      <c r="J121" s="76"/>
      <c r="K121" s="76"/>
      <c r="L121" s="76"/>
    </row>
    <row r="122" spans="1:12" ht="12.75">
      <c r="A122" s="76"/>
      <c r="B122" s="76"/>
      <c r="C122" s="76"/>
      <c r="D122" s="76"/>
      <c r="E122" s="76"/>
      <c r="F122" s="76"/>
      <c r="G122" s="77"/>
      <c r="H122" s="76"/>
      <c r="I122" s="76"/>
      <c r="J122" s="76"/>
      <c r="K122" s="76"/>
      <c r="L122" s="76"/>
    </row>
    <row r="123" spans="1:12" ht="12.75">
      <c r="A123" s="76"/>
      <c r="B123" s="76"/>
      <c r="C123" s="76"/>
      <c r="D123" s="76"/>
      <c r="E123" s="76"/>
      <c r="F123" s="76"/>
      <c r="G123" s="77"/>
      <c r="H123" s="76"/>
      <c r="I123" s="76"/>
      <c r="J123" s="76"/>
      <c r="K123" s="76"/>
      <c r="L123" s="76"/>
    </row>
    <row r="124" spans="1:12" ht="12.75">
      <c r="A124" s="76"/>
      <c r="B124" s="76"/>
      <c r="C124" s="76"/>
      <c r="D124" s="76"/>
      <c r="E124" s="76"/>
      <c r="F124" s="76"/>
      <c r="G124" s="77"/>
      <c r="H124" s="76"/>
      <c r="I124" s="76"/>
      <c r="J124" s="76"/>
      <c r="K124" s="76"/>
      <c r="L124" s="76"/>
    </row>
    <row r="125" spans="2:12" ht="12.75">
      <c r="B125" s="76"/>
      <c r="C125" s="76"/>
      <c r="D125" s="76"/>
      <c r="E125" s="76"/>
      <c r="F125" s="76"/>
      <c r="G125" s="77"/>
      <c r="H125" s="76"/>
      <c r="I125" s="76"/>
      <c r="J125" s="76"/>
      <c r="K125" s="76"/>
      <c r="L125" s="76"/>
    </row>
    <row r="126" spans="2:12" ht="12.75">
      <c r="B126" s="76"/>
      <c r="C126" s="76"/>
      <c r="D126" s="76"/>
      <c r="E126" s="76"/>
      <c r="F126" s="76"/>
      <c r="G126" s="77"/>
      <c r="H126" s="76"/>
      <c r="I126" s="76"/>
      <c r="J126" s="76"/>
      <c r="K126" s="76"/>
      <c r="L126" s="76"/>
    </row>
    <row r="127" spans="2:12" ht="12.75">
      <c r="B127" s="76"/>
      <c r="C127" s="76"/>
      <c r="D127" s="76"/>
      <c r="E127" s="76"/>
      <c r="F127" s="76"/>
      <c r="G127" s="77"/>
      <c r="H127" s="76"/>
      <c r="I127" s="76"/>
      <c r="J127" s="76"/>
      <c r="K127" s="76"/>
      <c r="L127" s="76"/>
    </row>
    <row r="128" spans="2:12" ht="12.75">
      <c r="B128" s="76"/>
      <c r="C128" s="76"/>
      <c r="D128" s="76"/>
      <c r="E128" s="76"/>
      <c r="F128" s="76"/>
      <c r="G128" s="77"/>
      <c r="H128" s="76"/>
      <c r="I128" s="76"/>
      <c r="J128" s="76"/>
      <c r="K128" s="76"/>
      <c r="L128" s="76"/>
    </row>
    <row r="129" spans="3:12" ht="12.75">
      <c r="C129" s="76"/>
      <c r="D129" s="76"/>
      <c r="E129" s="76"/>
      <c r="F129" s="76"/>
      <c r="G129" s="77"/>
      <c r="H129" s="76"/>
      <c r="I129" s="76"/>
      <c r="J129" s="76"/>
      <c r="K129" s="76"/>
      <c r="L129" s="76"/>
    </row>
    <row r="130" spans="3:12" ht="12.75">
      <c r="C130" s="76"/>
      <c r="D130" s="76"/>
      <c r="E130" s="76"/>
      <c r="F130" s="76"/>
      <c r="G130" s="77"/>
      <c r="H130" s="76"/>
      <c r="I130" s="76"/>
      <c r="J130" s="76"/>
      <c r="K130" s="76"/>
      <c r="L130" s="76"/>
    </row>
    <row r="131" spans="3:12" ht="12.75">
      <c r="C131" s="76"/>
      <c r="D131" s="76"/>
      <c r="E131" s="76"/>
      <c r="F131" s="76"/>
      <c r="G131" s="77"/>
      <c r="H131" s="76"/>
      <c r="I131" s="76"/>
      <c r="J131" s="76"/>
      <c r="K131" s="76"/>
      <c r="L131" s="76"/>
    </row>
    <row r="132" spans="3:12" ht="12.75">
      <c r="C132" s="76"/>
      <c r="D132" s="76"/>
      <c r="E132" s="76"/>
      <c r="F132" s="76"/>
      <c r="G132" s="77"/>
      <c r="H132" s="76"/>
      <c r="I132" s="76"/>
      <c r="J132" s="76"/>
      <c r="K132" s="76"/>
      <c r="L132" s="76"/>
    </row>
    <row r="133" spans="3:12" ht="12.75">
      <c r="C133" s="76"/>
      <c r="D133" s="76"/>
      <c r="E133" s="76"/>
      <c r="F133" s="76"/>
      <c r="G133" s="77"/>
      <c r="H133" s="76"/>
      <c r="I133" s="76"/>
      <c r="J133" s="76"/>
      <c r="K133" s="76"/>
      <c r="L133" s="76"/>
    </row>
    <row r="134" spans="3:12" ht="12.75">
      <c r="C134" s="76"/>
      <c r="D134" s="76"/>
      <c r="E134" s="76"/>
      <c r="F134" s="76"/>
      <c r="G134" s="77"/>
      <c r="H134" s="76"/>
      <c r="I134" s="76"/>
      <c r="J134" s="76"/>
      <c r="K134" s="76"/>
      <c r="L134" s="76"/>
    </row>
    <row r="135" spans="3:12" ht="12.75">
      <c r="C135" s="76"/>
      <c r="D135" s="76"/>
      <c r="E135" s="76"/>
      <c r="F135" s="76"/>
      <c r="G135" s="77"/>
      <c r="H135" s="76"/>
      <c r="I135" s="76"/>
      <c r="J135" s="76"/>
      <c r="K135" s="76"/>
      <c r="L135" s="76"/>
    </row>
    <row r="136" spans="3:12" ht="12.75">
      <c r="C136" s="76"/>
      <c r="D136" s="76"/>
      <c r="E136" s="76"/>
      <c r="F136" s="76"/>
      <c r="G136" s="77"/>
      <c r="H136" s="76"/>
      <c r="I136" s="76"/>
      <c r="J136" s="76"/>
      <c r="K136" s="76"/>
      <c r="L136" s="76"/>
    </row>
    <row r="137" spans="3:12" ht="12.75">
      <c r="C137" s="76"/>
      <c r="D137" s="76"/>
      <c r="E137" s="76"/>
      <c r="F137" s="76"/>
      <c r="G137" s="77"/>
      <c r="H137" s="76"/>
      <c r="I137" s="76"/>
      <c r="J137" s="76"/>
      <c r="K137" s="76"/>
      <c r="L137" s="76"/>
    </row>
    <row r="138" spans="3:12" ht="12.75">
      <c r="C138" s="76"/>
      <c r="D138" s="76"/>
      <c r="E138" s="76"/>
      <c r="F138" s="76"/>
      <c r="G138" s="77"/>
      <c r="H138" s="76"/>
      <c r="I138" s="76"/>
      <c r="J138" s="76"/>
      <c r="K138" s="76"/>
      <c r="L138" s="76"/>
    </row>
    <row r="139" spans="3:12" ht="12.75">
      <c r="C139" s="76"/>
      <c r="D139" s="76"/>
      <c r="E139" s="76"/>
      <c r="F139" s="76"/>
      <c r="G139" s="77"/>
      <c r="H139" s="76"/>
      <c r="I139" s="76"/>
      <c r="J139" s="76"/>
      <c r="K139" s="76"/>
      <c r="L139" s="76"/>
    </row>
    <row r="140" spans="3:12" ht="12.75">
      <c r="C140" s="76"/>
      <c r="D140" s="76"/>
      <c r="E140" s="76"/>
      <c r="F140" s="76"/>
      <c r="G140" s="77"/>
      <c r="H140" s="76"/>
      <c r="I140" s="76"/>
      <c r="J140" s="76"/>
      <c r="K140" s="76"/>
      <c r="L140" s="76"/>
    </row>
    <row r="141" spans="3:12" ht="12.75">
      <c r="C141" s="76"/>
      <c r="D141" s="76"/>
      <c r="E141" s="76"/>
      <c r="F141" s="76"/>
      <c r="G141" s="77"/>
      <c r="H141" s="76"/>
      <c r="I141" s="76"/>
      <c r="J141" s="76"/>
      <c r="K141" s="76"/>
      <c r="L141" s="76"/>
    </row>
    <row r="142" spans="3:12" ht="12.75">
      <c r="C142" s="76"/>
      <c r="D142" s="76"/>
      <c r="E142" s="76"/>
      <c r="F142" s="76"/>
      <c r="G142" s="77"/>
      <c r="H142" s="76"/>
      <c r="I142" s="76"/>
      <c r="J142" s="76"/>
      <c r="K142" s="76"/>
      <c r="L142" s="76"/>
    </row>
    <row r="143" spans="3:12" ht="12.75">
      <c r="C143" s="76"/>
      <c r="D143" s="76"/>
      <c r="E143" s="76"/>
      <c r="F143" s="76"/>
      <c r="G143" s="77"/>
      <c r="H143" s="76"/>
      <c r="I143" s="76"/>
      <c r="J143" s="76"/>
      <c r="K143" s="76"/>
      <c r="L143" s="76"/>
    </row>
    <row r="144" spans="3:12" ht="12.75">
      <c r="C144" s="76"/>
      <c r="D144" s="76"/>
      <c r="E144" s="76"/>
      <c r="F144" s="76"/>
      <c r="G144" s="77"/>
      <c r="H144" s="76"/>
      <c r="I144" s="76"/>
      <c r="J144" s="76"/>
      <c r="K144" s="76"/>
      <c r="L144" s="76"/>
    </row>
    <row r="145" spans="3:12" ht="12.75">
      <c r="C145" s="76"/>
      <c r="D145" s="76"/>
      <c r="E145" s="76"/>
      <c r="F145" s="76"/>
      <c r="G145" s="77"/>
      <c r="H145" s="76"/>
      <c r="I145" s="76"/>
      <c r="J145" s="76"/>
      <c r="K145" s="76"/>
      <c r="L145" s="76"/>
    </row>
    <row r="146" spans="3:12" ht="12.75">
      <c r="C146" s="76"/>
      <c r="D146" s="76"/>
      <c r="E146" s="76"/>
      <c r="F146" s="76"/>
      <c r="G146" s="77"/>
      <c r="H146" s="76"/>
      <c r="I146" s="76"/>
      <c r="J146" s="76"/>
      <c r="K146" s="76"/>
      <c r="L146" s="76"/>
    </row>
    <row r="147" spans="3:12" ht="12.75">
      <c r="C147" s="76"/>
      <c r="D147" s="76"/>
      <c r="E147" s="76"/>
      <c r="F147" s="76"/>
      <c r="G147" s="77"/>
      <c r="H147" s="76"/>
      <c r="I147" s="76"/>
      <c r="J147" s="76"/>
      <c r="K147" s="76"/>
      <c r="L147" s="76"/>
    </row>
    <row r="148" spans="3:12" ht="12.75">
      <c r="C148" s="76"/>
      <c r="D148" s="76"/>
      <c r="E148" s="76"/>
      <c r="F148" s="76"/>
      <c r="G148" s="77"/>
      <c r="H148" s="76"/>
      <c r="I148" s="76"/>
      <c r="J148" s="76"/>
      <c r="K148" s="76"/>
      <c r="L148" s="76"/>
    </row>
    <row r="149" ht="12.75">
      <c r="C149" s="76"/>
    </row>
    <row r="150" ht="12.75">
      <c r="C150" s="76"/>
    </row>
    <row r="151" ht="12.75">
      <c r="C151" s="76"/>
    </row>
    <row r="152" ht="12.75">
      <c r="C152" s="76"/>
    </row>
    <row r="153" ht="12.75">
      <c r="C153" s="76"/>
    </row>
    <row r="154" ht="12.75">
      <c r="C154" s="76"/>
    </row>
    <row r="155" ht="12.75">
      <c r="C155" s="76"/>
    </row>
    <row r="156" ht="12.75">
      <c r="C156" s="76"/>
    </row>
    <row r="157" ht="12.75">
      <c r="C157" s="76"/>
    </row>
    <row r="158" ht="12.75">
      <c r="C158" s="76"/>
    </row>
    <row r="159" ht="12.75">
      <c r="C159" s="76"/>
    </row>
    <row r="160" ht="12.75">
      <c r="C160" s="76"/>
    </row>
    <row r="161" ht="12.75">
      <c r="C161" s="76"/>
    </row>
    <row r="162" ht="12.75">
      <c r="C162" s="76"/>
    </row>
    <row r="163" ht="12.75">
      <c r="C163" s="76"/>
    </row>
    <row r="164" ht="12.75">
      <c r="C164" s="76"/>
    </row>
    <row r="165" ht="12.75">
      <c r="C165" s="76"/>
    </row>
    <row r="166" ht="12.75">
      <c r="C166" s="76"/>
    </row>
    <row r="167" ht="12.75">
      <c r="C167" s="76"/>
    </row>
    <row r="168" ht="12.75">
      <c r="C168" s="76"/>
    </row>
    <row r="169" ht="12.75">
      <c r="C169" s="76"/>
    </row>
    <row r="170" ht="12.75">
      <c r="C170" s="76"/>
    </row>
    <row r="171" ht="12.75">
      <c r="C171" s="76"/>
    </row>
    <row r="172" ht="12.75">
      <c r="C172" s="76"/>
    </row>
    <row r="173" ht="12.75">
      <c r="C173" s="76"/>
    </row>
    <row r="174" ht="12.75">
      <c r="C174" s="76"/>
    </row>
    <row r="175" ht="12.75">
      <c r="C175" s="76"/>
    </row>
    <row r="176" ht="12.75">
      <c r="C176" s="76"/>
    </row>
    <row r="177" ht="12.75">
      <c r="C177" s="76"/>
    </row>
    <row r="178" ht="12.75">
      <c r="C178" s="76"/>
    </row>
    <row r="179" ht="12.75">
      <c r="C179" s="76"/>
    </row>
    <row r="180" ht="12.75">
      <c r="C180" s="76"/>
    </row>
    <row r="181" ht="12.75">
      <c r="C181" s="76"/>
    </row>
    <row r="182" ht="12.75">
      <c r="C182" s="76"/>
    </row>
    <row r="183" ht="12.75">
      <c r="C183" s="76"/>
    </row>
    <row r="184" ht="12.75">
      <c r="C184" s="76"/>
    </row>
    <row r="185" ht="12.75">
      <c r="C185" s="76"/>
    </row>
    <row r="186" ht="12.75">
      <c r="C186" s="76"/>
    </row>
    <row r="187" ht="12.75">
      <c r="C187" s="76"/>
    </row>
    <row r="188" ht="12.75">
      <c r="C188" s="76"/>
    </row>
    <row r="189" ht="12.75">
      <c r="C189" s="76"/>
    </row>
    <row r="190" ht="12.75">
      <c r="C190" s="76"/>
    </row>
    <row r="191" ht="12.75">
      <c r="C191" s="76"/>
    </row>
    <row r="192" ht="12.75">
      <c r="C192" s="76"/>
    </row>
    <row r="193" ht="12.75">
      <c r="C193" s="76"/>
    </row>
    <row r="194" ht="12.75">
      <c r="C194" s="76"/>
    </row>
    <row r="195" ht="12.75">
      <c r="C195" s="76"/>
    </row>
    <row r="196" ht="12.75">
      <c r="C196" s="76"/>
    </row>
    <row r="197" ht="12.75">
      <c r="C197" s="76"/>
    </row>
    <row r="198" ht="12.75">
      <c r="C198" s="76"/>
    </row>
    <row r="199" ht="12.75">
      <c r="C199" s="76"/>
    </row>
    <row r="200" ht="12.75">
      <c r="C200" s="76"/>
    </row>
    <row r="201" ht="12.75">
      <c r="C201" s="76"/>
    </row>
    <row r="202" ht="12.75">
      <c r="C202" s="76"/>
    </row>
    <row r="203" ht="12.75">
      <c r="C203" s="76"/>
    </row>
    <row r="204" ht="12.75">
      <c r="C204" s="76"/>
    </row>
    <row r="205" ht="12.75">
      <c r="C205" s="76"/>
    </row>
    <row r="206" ht="12.75">
      <c r="C206" s="76"/>
    </row>
    <row r="207" ht="12.75">
      <c r="C207" s="76"/>
    </row>
    <row r="208" ht="12.75">
      <c r="C208" s="76"/>
    </row>
    <row r="209" ht="12.75">
      <c r="C209" s="76"/>
    </row>
    <row r="210" ht="12.75">
      <c r="C210" s="76"/>
    </row>
    <row r="211" ht="12.75">
      <c r="C211" s="76"/>
    </row>
    <row r="212" ht="12.75">
      <c r="C212" s="76"/>
    </row>
    <row r="213" ht="12.75">
      <c r="C213" s="76"/>
    </row>
    <row r="214" ht="12.75">
      <c r="C214" s="76"/>
    </row>
    <row r="215" ht="12.75">
      <c r="C215" s="76"/>
    </row>
    <row r="216" ht="12.75">
      <c r="C216" s="76"/>
    </row>
    <row r="217" ht="12.75">
      <c r="C217" s="76"/>
    </row>
    <row r="218" ht="12.75">
      <c r="C218" s="76"/>
    </row>
    <row r="219" ht="12.75">
      <c r="C219" s="76"/>
    </row>
    <row r="220" ht="12.75">
      <c r="C220" s="76"/>
    </row>
    <row r="221" ht="12.75">
      <c r="C221" s="76"/>
    </row>
    <row r="222" ht="12.75">
      <c r="C222" s="76"/>
    </row>
    <row r="223" ht="12.75">
      <c r="C223" s="76"/>
    </row>
    <row r="224" ht="12.75">
      <c r="C224" s="76"/>
    </row>
    <row r="225" ht="12.75">
      <c r="C225" s="76"/>
    </row>
    <row r="226" ht="12.75">
      <c r="C226" s="76"/>
    </row>
    <row r="227" ht="12.75">
      <c r="C227" s="76"/>
    </row>
    <row r="228" ht="12.75">
      <c r="C228" s="76"/>
    </row>
    <row r="229" ht="12.75">
      <c r="C229" s="76"/>
    </row>
    <row r="230" ht="12.75">
      <c r="C230" s="76"/>
    </row>
    <row r="231" ht="12.75">
      <c r="C231" s="76"/>
    </row>
    <row r="232" ht="12.75">
      <c r="C232" s="76"/>
    </row>
    <row r="233" ht="12.75">
      <c r="C233" s="76"/>
    </row>
    <row r="234" ht="12.75">
      <c r="C234" s="76"/>
    </row>
    <row r="235" ht="12.75">
      <c r="C235" s="76"/>
    </row>
    <row r="236" ht="12.75">
      <c r="C236" s="76"/>
    </row>
    <row r="237" ht="12.75">
      <c r="C237" s="76"/>
    </row>
    <row r="238" ht="12.75">
      <c r="C238" s="76"/>
    </row>
    <row r="239" ht="12.75">
      <c r="C239" s="76"/>
    </row>
    <row r="240" ht="12.75">
      <c r="C240" s="76"/>
    </row>
    <row r="241" ht="12.75">
      <c r="C241" s="76"/>
    </row>
    <row r="242" ht="12.75">
      <c r="C242" s="76"/>
    </row>
    <row r="243" ht="12.75">
      <c r="C243" s="76"/>
    </row>
    <row r="244" ht="12.75">
      <c r="C244" s="76"/>
    </row>
    <row r="245" ht="12.75">
      <c r="C245" s="76"/>
    </row>
    <row r="246" ht="12.75">
      <c r="C246" s="76"/>
    </row>
    <row r="247" ht="12.75">
      <c r="C247" s="76"/>
    </row>
    <row r="248" ht="12.75">
      <c r="C248" s="76"/>
    </row>
    <row r="249" ht="12.75">
      <c r="C249" s="76"/>
    </row>
    <row r="250" ht="12.75">
      <c r="C250" s="76"/>
    </row>
    <row r="251" ht="12.75">
      <c r="C251" s="76"/>
    </row>
    <row r="252" ht="12.75">
      <c r="C252" s="76"/>
    </row>
    <row r="253" ht="12.75">
      <c r="C253" s="76"/>
    </row>
    <row r="254" ht="12.75">
      <c r="C254" s="76"/>
    </row>
    <row r="255" ht="12.75">
      <c r="C255" s="76"/>
    </row>
    <row r="256" ht="12.75">
      <c r="C256" s="76"/>
    </row>
    <row r="257" ht="12.75">
      <c r="C257" s="76"/>
    </row>
    <row r="258" ht="12.75">
      <c r="C258" s="76"/>
    </row>
    <row r="259" ht="12.75">
      <c r="C259" s="76"/>
    </row>
    <row r="260" ht="12.75">
      <c r="C260" s="76"/>
    </row>
    <row r="261" ht="12.75">
      <c r="C261" s="76"/>
    </row>
    <row r="262" ht="12.75">
      <c r="C262" s="76"/>
    </row>
    <row r="263" ht="12.75">
      <c r="C263" s="76"/>
    </row>
    <row r="264" ht="12.75">
      <c r="C264" s="76"/>
    </row>
    <row r="265" ht="12.75">
      <c r="C265" s="76"/>
    </row>
    <row r="266" ht="12.75">
      <c r="C266" s="76"/>
    </row>
    <row r="267" ht="12.75">
      <c r="C267" s="76"/>
    </row>
    <row r="268" ht="12.75">
      <c r="C268" s="76"/>
    </row>
    <row r="269" ht="12.75">
      <c r="C269" s="76"/>
    </row>
    <row r="270" ht="12.75">
      <c r="C270" s="76"/>
    </row>
    <row r="271" ht="12.75">
      <c r="C271" s="76"/>
    </row>
    <row r="272" ht="12.75">
      <c r="C272" s="76"/>
    </row>
    <row r="273" ht="12.75">
      <c r="C273" s="76"/>
    </row>
    <row r="274" ht="12.75">
      <c r="C274" s="76"/>
    </row>
    <row r="275" ht="12.75">
      <c r="C275" s="76"/>
    </row>
    <row r="276" ht="12.75">
      <c r="C276" s="76"/>
    </row>
    <row r="277" ht="12.75">
      <c r="C277" s="76"/>
    </row>
    <row r="278" ht="12.75">
      <c r="C278" s="76"/>
    </row>
    <row r="279" ht="12.75">
      <c r="C279" s="76"/>
    </row>
    <row r="280" ht="12.75">
      <c r="C280" s="76"/>
    </row>
    <row r="281" ht="12.75">
      <c r="C281" s="76"/>
    </row>
    <row r="282" ht="12.75">
      <c r="C282" s="76"/>
    </row>
    <row r="283" ht="12.75">
      <c r="C283" s="76"/>
    </row>
    <row r="284" ht="12.75">
      <c r="C284" s="76"/>
    </row>
    <row r="285" ht="12.75">
      <c r="C285" s="76"/>
    </row>
    <row r="286" ht="12.75">
      <c r="C286" s="76"/>
    </row>
    <row r="287" ht="12.75">
      <c r="C287" s="76"/>
    </row>
    <row r="288" ht="12.75">
      <c r="C288" s="76"/>
    </row>
    <row r="289" ht="12.75">
      <c r="C289" s="76"/>
    </row>
    <row r="290" ht="12.75">
      <c r="C290" s="76"/>
    </row>
    <row r="291" ht="12.75">
      <c r="C291" s="76"/>
    </row>
    <row r="292" ht="12.75">
      <c r="C292" s="76"/>
    </row>
    <row r="293" ht="12.75">
      <c r="C293" s="76"/>
    </row>
    <row r="294" ht="12.75">
      <c r="C294" s="76"/>
    </row>
    <row r="295" ht="12.75">
      <c r="C295" s="76"/>
    </row>
    <row r="296" ht="12.75">
      <c r="C296" s="76"/>
    </row>
    <row r="297" ht="12.75">
      <c r="C297" s="76"/>
    </row>
    <row r="298" ht="12.75">
      <c r="C298" s="76"/>
    </row>
    <row r="299" ht="12.75">
      <c r="C299" s="76"/>
    </row>
    <row r="300" ht="12.75">
      <c r="C300" s="76"/>
    </row>
    <row r="301" ht="12.75">
      <c r="C301" s="76"/>
    </row>
    <row r="302" ht="12.75">
      <c r="C302" s="76"/>
    </row>
    <row r="303" ht="12.75">
      <c r="C303" s="76"/>
    </row>
    <row r="304" ht="12.75">
      <c r="C304" s="76"/>
    </row>
    <row r="305" ht="12.75">
      <c r="C305" s="76"/>
    </row>
  </sheetData>
  <printOptions gridLines="1"/>
  <pageMargins left="0.75" right="0.75" top="1" bottom="5.3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ASTRO</dc:subject>
  <dc:creator>PISAREV</dc:creator>
  <cp:keywords/>
  <dc:description/>
  <cp:lastModifiedBy>Propisnoy</cp:lastModifiedBy>
  <dcterms:created xsi:type="dcterms:W3CDTF">1999-11-04T19:21:54Z</dcterms:created>
  <dcterms:modified xsi:type="dcterms:W3CDTF">2003-10-28T07:26:37Z</dcterms:modified>
  <cp:category/>
  <cp:version/>
  <cp:contentType/>
  <cp:contentStatus/>
</cp:coreProperties>
</file>