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рейс №6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<sst xmlns="http://schemas.openxmlformats.org/spreadsheetml/2006/main" count="87" uniqueCount="63">
  <si>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приход в порт:</t>
  </si>
  <si>
    <t>отход в рейс:</t>
  </si>
  <si>
    <t>09.02.0300</t>
  </si>
  <si>
    <t>11.02.0500</t>
  </si>
  <si>
    <t>14.02.1200</t>
  </si>
  <si>
    <t>начало погрузки/выгрузки:</t>
  </si>
  <si>
    <t>конец погрузки/выгрузки:</t>
  </si>
  <si>
    <t>груз: БАЛАНСЫ</t>
  </si>
  <si>
    <t>КУНДА</t>
  </si>
  <si>
    <t>МЕНСТЕРОС</t>
  </si>
  <si>
    <t>ПОГРУЗКА</t>
  </si>
  <si>
    <t>ВЫГРУЗКА</t>
  </si>
  <si>
    <t>Tн</t>
  </si>
  <si>
    <t>Тмид.</t>
  </si>
  <si>
    <t>Тк</t>
  </si>
  <si>
    <t>Тср.=</t>
  </si>
  <si>
    <t>Р Е Й С № 6/2002</t>
  </si>
  <si>
    <t>КУНДА - МЕНСТЕРОС</t>
  </si>
  <si>
    <t>кол-во: 2907,3 куб.м.</t>
  </si>
  <si>
    <t>Фекальные:</t>
  </si>
  <si>
    <t>Подслананевые:</t>
  </si>
  <si>
    <t>Вода:</t>
  </si>
  <si>
    <t>Масло:</t>
  </si>
  <si>
    <t>Топливо:</t>
  </si>
  <si>
    <t>ИТОГО:</t>
  </si>
  <si>
    <t>танк №</t>
  </si>
  <si>
    <t>см.</t>
  </si>
  <si>
    <t>куб.м.</t>
  </si>
  <si>
    <t>объем</t>
  </si>
  <si>
    <t>замер</t>
  </si>
  <si>
    <t>т/куб.м.</t>
  </si>
  <si>
    <t>т.</t>
  </si>
  <si>
    <t>плотность</t>
  </si>
  <si>
    <t>куб.м</t>
  </si>
  <si>
    <t>ГРУЗОВОЙ   ПЛАН</t>
  </si>
  <si>
    <t>Тк=</t>
  </si>
  <si>
    <t>Тн=</t>
  </si>
  <si>
    <t>Тмид.=</t>
  </si>
  <si>
    <t>ИТОГО ЗАПАСЫ:</t>
  </si>
  <si>
    <t>02.03.0800</t>
  </si>
  <si>
    <t>Балласт:</t>
  </si>
  <si>
    <t>ТРЮМА:</t>
  </si>
  <si>
    <t>№ 1</t>
  </si>
  <si>
    <t>№ 2</t>
  </si>
  <si>
    <t>№ 3</t>
  </si>
  <si>
    <t>№ 4</t>
  </si>
  <si>
    <t>ПАЛУБА:</t>
  </si>
  <si>
    <t>И Т О Г О:</t>
  </si>
  <si>
    <t>тонн</t>
  </si>
  <si>
    <t>Трюм № 4 Береза</t>
  </si>
  <si>
    <t>Трюм № 3 Осина</t>
  </si>
  <si>
    <t>Трюм № 2 Береза</t>
  </si>
  <si>
    <t>Трюм № 1 Береза</t>
  </si>
  <si>
    <t>Ель</t>
  </si>
  <si>
    <t>Ель, осина</t>
  </si>
  <si>
    <t>Осина</t>
  </si>
  <si>
    <t>И Н Ф О Р М А Ц И Я</t>
  </si>
  <si>
    <t>В порту Кунда производилась погрузка трех метровых балансов: березовый,</t>
  </si>
  <si>
    <t>осиновый, еловый. Погрузка осуществлялась двумя автокранами</t>
  </si>
  <si>
    <t>с автомашин. Обьем</t>
  </si>
  <si>
    <t>погруженного леса дан отправителем. Стойки для замков за счет отправителя. Вес гру-</t>
  </si>
  <si>
    <t xml:space="preserve"> </t>
  </si>
  <si>
    <t>за определен по осадкам судна грузовым помощником капитана и составил - 2947 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</si>
</sst>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"/>
  </numFmts>
  <fonts count="1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u val="single"/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7"/>
      </left>
      <right>
        <color indexed="63"/>
      </right>
      <top>
        <color indexed="63"/>
      </top>
      <bottom>
        <color indexed="63"/>
      </bottom>
    </border>
    <border>
      <left style="medium">
        <color indexed="37"/>
      </left>
      <right style="thin"/>
      <top style="thin"/>
      <bottom style="thin"/>
    </border>
    <border>
      <left style="medium">
        <color indexed="37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3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171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6" borderId="1" xfId="0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/>
    </xf>
    <xf numFmtId="2" fontId="1" fillId="2" borderId="3" xfId="0" applyNumberFormat="1" applyFont="1" applyFill="1" applyBorder="1" applyAlignment="1">
      <alignment/>
    </xf>
    <xf numFmtId="2" fontId="1" fillId="2" borderId="4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8" xfId="0" applyFill="1" applyBorder="1" applyAlignment="1">
      <alignment vertic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10" xfId="0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10" xfId="0" applyFill="1" applyBorder="1" applyAlignment="1">
      <alignment/>
    </xf>
    <xf numFmtId="0" fontId="0" fillId="12" borderId="9" xfId="0" applyFill="1" applyBorder="1" applyAlignment="1">
      <alignment/>
    </xf>
    <xf numFmtId="0" fontId="0" fillId="12" borderId="10" xfId="0" applyFill="1" applyBorder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7" borderId="0" xfId="0" applyFont="1" applyFill="1" applyAlignment="1">
      <alignment horizontal="right"/>
    </xf>
    <xf numFmtId="0" fontId="2" fillId="7" borderId="0" xfId="0" applyFont="1" applyFill="1" applyAlignment="1">
      <alignment horizontal="left"/>
    </xf>
    <xf numFmtId="0" fontId="2" fillId="13" borderId="0" xfId="0" applyFont="1" applyFill="1" applyAlignment="1">
      <alignment/>
    </xf>
    <xf numFmtId="2" fontId="2" fillId="13" borderId="0" xfId="0" applyNumberFormat="1" applyFont="1" applyFill="1" applyAlignment="1">
      <alignment horizontal="left"/>
    </xf>
    <xf numFmtId="0" fontId="1" fillId="10" borderId="0" xfId="0" applyFont="1" applyFill="1" applyAlignment="1">
      <alignment/>
    </xf>
    <xf numFmtId="0" fontId="10" fillId="10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vertical="center"/>
    </xf>
    <xf numFmtId="0" fontId="0" fillId="10" borderId="0" xfId="0" applyFill="1" applyAlignment="1">
      <alignment/>
    </xf>
    <xf numFmtId="0" fontId="1" fillId="10" borderId="0" xfId="0" applyFont="1" applyFill="1" applyAlignment="1">
      <alignment vertical="center"/>
    </xf>
    <xf numFmtId="0" fontId="0" fillId="10" borderId="0" xfId="0" applyFill="1" applyBorder="1" applyAlignment="1">
      <alignment vertical="center"/>
    </xf>
    <xf numFmtId="0" fontId="8" fillId="10" borderId="0" xfId="0" applyFont="1" applyFill="1" applyBorder="1" applyAlignment="1">
      <alignment horizontal="left" vertical="center"/>
    </xf>
    <xf numFmtId="0" fontId="0" fillId="10" borderId="0" xfId="0" applyFont="1" applyFill="1" applyBorder="1" applyAlignment="1">
      <alignment horizontal="left" vertical="center"/>
    </xf>
    <xf numFmtId="0" fontId="12" fillId="10" borderId="0" xfId="0" applyFont="1" applyFill="1" applyAlignment="1">
      <alignment vertical="center"/>
    </xf>
    <xf numFmtId="0" fontId="13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0" fillId="10" borderId="0" xfId="0" applyFill="1" applyBorder="1" applyAlignment="1">
      <alignment horizontal="right" vertic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right"/>
    </xf>
    <xf numFmtId="0" fontId="14" fillId="10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5" fillId="6" borderId="11" xfId="0" applyFont="1" applyFill="1" applyBorder="1" applyAlignment="1">
      <alignment/>
    </xf>
    <xf numFmtId="0" fontId="2" fillId="6" borderId="12" xfId="0" applyFont="1" applyFill="1" applyBorder="1" applyAlignment="1">
      <alignment horizontal="right"/>
    </xf>
    <xf numFmtId="0" fontId="15" fillId="9" borderId="11" xfId="0" applyFont="1" applyFill="1" applyBorder="1" applyAlignment="1">
      <alignment/>
    </xf>
    <xf numFmtId="0" fontId="2" fillId="9" borderId="12" xfId="0" applyFont="1" applyFill="1" applyBorder="1" applyAlignment="1">
      <alignment horizontal="right"/>
    </xf>
    <xf numFmtId="0" fontId="15" fillId="12" borderId="11" xfId="0" applyFont="1" applyFill="1" applyBorder="1" applyAlignment="1">
      <alignment/>
    </xf>
    <xf numFmtId="0" fontId="2" fillId="12" borderId="12" xfId="0" applyFont="1" applyFill="1" applyBorder="1" applyAlignment="1">
      <alignment horizontal="right"/>
    </xf>
    <xf numFmtId="0" fontId="15" fillId="13" borderId="11" xfId="0" applyFont="1" applyFill="1" applyBorder="1" applyAlignment="1">
      <alignment/>
    </xf>
    <xf numFmtId="0" fontId="2" fillId="13" borderId="12" xfId="0" applyFont="1" applyFill="1" applyBorder="1" applyAlignment="1">
      <alignment horizontal="right"/>
    </xf>
    <xf numFmtId="0" fontId="15" fillId="3" borderId="11" xfId="0" applyFont="1" applyFill="1" applyBorder="1" applyAlignment="1">
      <alignment/>
    </xf>
    <xf numFmtId="0" fontId="2" fillId="3" borderId="12" xfId="0" applyFont="1" applyFill="1" applyBorder="1" applyAlignment="1">
      <alignment horizontal="right"/>
    </xf>
    <xf numFmtId="0" fontId="1" fillId="14" borderId="11" xfId="0" applyFont="1" applyFill="1" applyBorder="1" applyAlignment="1">
      <alignment/>
    </xf>
    <xf numFmtId="0" fontId="2" fillId="14" borderId="12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2" fontId="2" fillId="14" borderId="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2" fillId="2" borderId="1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14" xfId="0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2" fontId="2" fillId="8" borderId="16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10" borderId="0" xfId="0" applyFont="1" applyFill="1" applyAlignment="1">
      <alignment horizontal="center"/>
    </xf>
    <xf numFmtId="0" fontId="10" fillId="10" borderId="0" xfId="0" applyFont="1" applyFill="1" applyBorder="1" applyAlignment="1">
      <alignment horizontal="center" vertical="center"/>
    </xf>
    <xf numFmtId="0" fontId="16" fillId="10" borderId="0" xfId="0" applyFont="1" applyFill="1" applyAlignment="1">
      <alignment/>
    </xf>
    <xf numFmtId="0" fontId="1" fillId="0" borderId="18" xfId="0" applyFont="1" applyBorder="1" applyAlignment="1">
      <alignment horizontal="center" vertical="center"/>
    </xf>
    <xf numFmtId="0" fontId="2" fillId="15" borderId="11" xfId="0" applyFont="1" applyFill="1" applyBorder="1" applyAlignment="1">
      <alignment horizontal="right" vertical="center"/>
    </xf>
    <xf numFmtId="0" fontId="0" fillId="15" borderId="12" xfId="0" applyFill="1" applyBorder="1" applyAlignment="1">
      <alignment horizontal="right" vertical="center"/>
    </xf>
    <xf numFmtId="0" fontId="2" fillId="14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8" borderId="11" xfId="0" applyFont="1" applyFill="1" applyBorder="1" applyAlignment="1">
      <alignment horizontal="right" vertical="center"/>
    </xf>
    <xf numFmtId="0" fontId="2" fillId="8" borderId="12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  <xf numFmtId="165" fontId="2" fillId="12" borderId="11" xfId="0" applyNumberFormat="1" applyFont="1" applyFill="1" applyBorder="1" applyAlignment="1">
      <alignment horizontal="center" vertical="center"/>
    </xf>
    <xf numFmtId="165" fontId="2" fillId="12" borderId="12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1" fontId="1" fillId="1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1" fillId="2" borderId="19" xfId="0" applyNumberFormat="1" applyFont="1" applyFill="1" applyBorder="1" applyAlignment="1">
      <alignment horizontal="center" vertical="center"/>
    </xf>
    <xf numFmtId="1" fontId="11" fillId="2" borderId="18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1" fillId="10" borderId="2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/>
    </xf>
    <xf numFmtId="0" fontId="0" fillId="2" borderId="21" xfId="0" applyFill="1" applyBorder="1" applyAlignment="1">
      <alignment/>
    </xf>
    <xf numFmtId="0" fontId="1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165" fontId="2" fillId="13" borderId="23" xfId="0" applyNumberFormat="1" applyFont="1" applyFill="1" applyBorder="1" applyAlignment="1">
      <alignment horizontal="center" vertical="center"/>
    </xf>
    <xf numFmtId="165" fontId="2" fillId="13" borderId="24" xfId="0" applyNumberFormat="1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8" fillId="13" borderId="24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165" fontId="2" fillId="7" borderId="23" xfId="0" applyNumberFormat="1" applyFont="1" applyFill="1" applyBorder="1" applyAlignment="1">
      <alignment horizontal="center" vertical="center"/>
    </xf>
    <xf numFmtId="165" fontId="2" fillId="7" borderId="24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9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1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7</xdr:row>
      <xdr:rowOff>104775</xdr:rowOff>
    </xdr:from>
    <xdr:to>
      <xdr:col>19</xdr:col>
      <xdr:colOff>0</xdr:colOff>
      <xdr:row>7</xdr:row>
      <xdr:rowOff>180975</xdr:rowOff>
    </xdr:to>
    <xdr:sp>
      <xdr:nvSpPr>
        <xdr:cNvPr id="1" name="Rectangle 51"/>
        <xdr:cNvSpPr>
          <a:spLocks/>
        </xdr:cNvSpPr>
      </xdr:nvSpPr>
      <xdr:spPr>
        <a:xfrm rot="5400000">
          <a:off x="12906375" y="1495425"/>
          <a:ext cx="533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638175</xdr:colOff>
      <xdr:row>7</xdr:row>
      <xdr:rowOff>104775</xdr:rowOff>
    </xdr:from>
    <xdr:to>
      <xdr:col>11</xdr:col>
      <xdr:colOff>685800</xdr:colOff>
      <xdr:row>7</xdr:row>
      <xdr:rowOff>180975</xdr:rowOff>
    </xdr:to>
    <xdr:sp>
      <xdr:nvSpPr>
        <xdr:cNvPr id="2" name="Rectangle 50"/>
        <xdr:cNvSpPr>
          <a:spLocks/>
        </xdr:cNvSpPr>
      </xdr:nvSpPr>
      <xdr:spPr>
        <a:xfrm rot="5400000">
          <a:off x="7791450" y="1495425"/>
          <a:ext cx="7429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28575</xdr:rowOff>
    </xdr:from>
    <xdr:to>
      <xdr:col>12</xdr:col>
      <xdr:colOff>638175</xdr:colOff>
      <xdr:row>8</xdr:row>
      <xdr:rowOff>133350</xdr:rowOff>
    </xdr:to>
    <xdr:sp>
      <xdr:nvSpPr>
        <xdr:cNvPr id="3" name="AutoShape 1"/>
        <xdr:cNvSpPr>
          <a:spLocks/>
        </xdr:cNvSpPr>
      </xdr:nvSpPr>
      <xdr:spPr>
        <a:xfrm>
          <a:off x="7915275" y="1609725"/>
          <a:ext cx="1266825" cy="104775"/>
        </a:xfrm>
        <a:custGeom>
          <a:pathLst>
            <a:path h="11" w="117">
              <a:moveTo>
                <a:pt x="0" y="11"/>
              </a:moveTo>
              <a:lnTo>
                <a:pt x="0" y="0"/>
              </a:lnTo>
              <a:lnTo>
                <a:pt x="117" y="0"/>
              </a:lnTo>
              <a:lnTo>
                <a:pt x="117" y="11"/>
              </a:lnTo>
            </a:path>
          </a:pathLst>
        </a:cu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28575</xdr:rowOff>
    </xdr:from>
    <xdr:to>
      <xdr:col>14</xdr:col>
      <xdr:colOff>704850</xdr:colOff>
      <xdr:row>8</xdr:row>
      <xdr:rowOff>152400</xdr:rowOff>
    </xdr:to>
    <xdr:sp>
      <xdr:nvSpPr>
        <xdr:cNvPr id="4" name="AutoShape 2"/>
        <xdr:cNvSpPr>
          <a:spLocks/>
        </xdr:cNvSpPr>
      </xdr:nvSpPr>
      <xdr:spPr>
        <a:xfrm>
          <a:off x="9296400" y="1609725"/>
          <a:ext cx="1352550" cy="123825"/>
        </a:xfrm>
        <a:custGeom>
          <a:pathLst>
            <a:path h="13" w="124">
              <a:moveTo>
                <a:pt x="0" y="12"/>
              </a:moveTo>
              <a:lnTo>
                <a:pt x="0" y="0"/>
              </a:lnTo>
              <a:lnTo>
                <a:pt x="124" y="0"/>
              </a:lnTo>
              <a:lnTo>
                <a:pt x="124" y="13"/>
              </a:lnTo>
            </a:path>
          </a:pathLst>
        </a:custGeom>
        <a:solidFill>
          <a:srgbClr val="CC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66675</xdr:colOff>
      <xdr:row>8</xdr:row>
      <xdr:rowOff>28575</xdr:rowOff>
    </xdr:from>
    <xdr:to>
      <xdr:col>16</xdr:col>
      <xdr:colOff>638175</xdr:colOff>
      <xdr:row>8</xdr:row>
      <xdr:rowOff>133350</xdr:rowOff>
    </xdr:to>
    <xdr:sp>
      <xdr:nvSpPr>
        <xdr:cNvPr id="5" name="AutoShape 3"/>
        <xdr:cNvSpPr>
          <a:spLocks/>
        </xdr:cNvSpPr>
      </xdr:nvSpPr>
      <xdr:spPr>
        <a:xfrm>
          <a:off x="10725150" y="1609725"/>
          <a:ext cx="1266825" cy="104775"/>
        </a:xfrm>
        <a:custGeom>
          <a:pathLst>
            <a:path h="11" w="117">
              <a:moveTo>
                <a:pt x="0" y="11"/>
              </a:moveTo>
              <a:lnTo>
                <a:pt x="0" y="0"/>
              </a:lnTo>
              <a:lnTo>
                <a:pt x="117" y="0"/>
              </a:lnTo>
              <a:lnTo>
                <a:pt x="117" y="11"/>
              </a:lnTo>
            </a:path>
          </a:pathLst>
        </a:cu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76200</xdr:colOff>
      <xdr:row>8</xdr:row>
      <xdr:rowOff>28575</xdr:rowOff>
    </xdr:from>
    <xdr:to>
      <xdr:col>18</xdr:col>
      <xdr:colOff>647700</xdr:colOff>
      <xdr:row>8</xdr:row>
      <xdr:rowOff>133350</xdr:rowOff>
    </xdr:to>
    <xdr:sp>
      <xdr:nvSpPr>
        <xdr:cNvPr id="6" name="AutoShape 4"/>
        <xdr:cNvSpPr>
          <a:spLocks/>
        </xdr:cNvSpPr>
      </xdr:nvSpPr>
      <xdr:spPr>
        <a:xfrm>
          <a:off x="12125325" y="1609725"/>
          <a:ext cx="1266825" cy="104775"/>
        </a:xfrm>
        <a:custGeom>
          <a:pathLst>
            <a:path h="11" w="117">
              <a:moveTo>
                <a:pt x="0" y="11"/>
              </a:moveTo>
              <a:lnTo>
                <a:pt x="0" y="0"/>
              </a:lnTo>
              <a:lnTo>
                <a:pt x="117" y="0"/>
              </a:lnTo>
              <a:lnTo>
                <a:pt x="117" y="11"/>
              </a:lnTo>
            </a:path>
          </a:pathLst>
        </a:cu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9</xdr:row>
      <xdr:rowOff>0</xdr:rowOff>
    </xdr:from>
    <xdr:to>
      <xdr:col>19</xdr:col>
      <xdr:colOff>600075</xdr:colOff>
      <xdr:row>13</xdr:row>
      <xdr:rowOff>57150</xdr:rowOff>
    </xdr:to>
    <xdr:sp>
      <xdr:nvSpPr>
        <xdr:cNvPr id="7" name="AutoShape 5"/>
        <xdr:cNvSpPr>
          <a:spLocks/>
        </xdr:cNvSpPr>
      </xdr:nvSpPr>
      <xdr:spPr>
        <a:xfrm>
          <a:off x="13449300" y="1771650"/>
          <a:ext cx="590550" cy="762000"/>
        </a:xfrm>
        <a:custGeom>
          <a:pathLst>
            <a:path h="74" w="54">
              <a:moveTo>
                <a:pt x="0" y="74"/>
              </a:moveTo>
              <a:lnTo>
                <a:pt x="54" y="0"/>
              </a:lnTo>
              <a:lnTo>
                <a:pt x="0" y="0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114300</xdr:rowOff>
    </xdr:from>
    <xdr:to>
      <xdr:col>11</xdr:col>
      <xdr:colOff>28575</xdr:colOff>
      <xdr:row>13</xdr:row>
      <xdr:rowOff>66675</xdr:rowOff>
    </xdr:to>
    <xdr:sp>
      <xdr:nvSpPr>
        <xdr:cNvPr id="8" name="AutoShape 6"/>
        <xdr:cNvSpPr>
          <a:spLocks/>
        </xdr:cNvSpPr>
      </xdr:nvSpPr>
      <xdr:spPr>
        <a:xfrm>
          <a:off x="7296150" y="914400"/>
          <a:ext cx="581025" cy="1628775"/>
        </a:xfrm>
        <a:custGeom>
          <a:pathLst>
            <a:path h="146" w="54">
              <a:moveTo>
                <a:pt x="50" y="146"/>
              </a:moveTo>
              <a:lnTo>
                <a:pt x="0" y="123"/>
              </a:lnTo>
              <a:lnTo>
                <a:pt x="0" y="0"/>
              </a:lnTo>
              <a:lnTo>
                <a:pt x="54" y="0"/>
              </a:lnTo>
              <a:lnTo>
                <a:pt x="38" y="21"/>
              </a:lnTo>
              <a:lnTo>
                <a:pt x="38" y="71"/>
              </a:lnTo>
              <a:lnTo>
                <a:pt x="50" y="71"/>
              </a:lnTo>
            </a:path>
          </a:pathLst>
        </a:cu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66675</xdr:rowOff>
    </xdr:from>
    <xdr:to>
      <xdr:col>19</xdr:col>
      <xdr:colOff>9525</xdr:colOff>
      <xdr:row>13</xdr:row>
      <xdr:rowOff>76200</xdr:rowOff>
    </xdr:to>
    <xdr:sp>
      <xdr:nvSpPr>
        <xdr:cNvPr id="9" name="AutoShape 7"/>
        <xdr:cNvSpPr>
          <a:spLocks/>
        </xdr:cNvSpPr>
      </xdr:nvSpPr>
      <xdr:spPr>
        <a:xfrm>
          <a:off x="7848600" y="2543175"/>
          <a:ext cx="5600700" cy="9525"/>
        </a:xfrm>
        <a:custGeom>
          <a:pathLst>
            <a:path h="1" w="513">
              <a:moveTo>
                <a:pt x="0" y="0"/>
              </a:moveTo>
              <a:lnTo>
                <a:pt x="51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95250</xdr:colOff>
      <xdr:row>5</xdr:row>
      <xdr:rowOff>38100</xdr:rowOff>
    </xdr:from>
    <xdr:to>
      <xdr:col>11</xdr:col>
      <xdr:colOff>180975</xdr:colOff>
      <xdr:row>8</xdr:row>
      <xdr:rowOff>171450</xdr:rowOff>
    </xdr:to>
    <xdr:sp>
      <xdr:nvSpPr>
        <xdr:cNvPr id="10" name="Rectangle 8"/>
        <xdr:cNvSpPr>
          <a:spLocks/>
        </xdr:cNvSpPr>
      </xdr:nvSpPr>
      <xdr:spPr>
        <a:xfrm>
          <a:off x="7943850" y="1038225"/>
          <a:ext cx="857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5</xdr:row>
      <xdr:rowOff>38100</xdr:rowOff>
    </xdr:from>
    <xdr:to>
      <xdr:col>11</xdr:col>
      <xdr:colOff>514350</xdr:colOff>
      <xdr:row>8</xdr:row>
      <xdr:rowOff>171450</xdr:rowOff>
    </xdr:to>
    <xdr:sp>
      <xdr:nvSpPr>
        <xdr:cNvPr id="11" name="Rectangle 9"/>
        <xdr:cNvSpPr>
          <a:spLocks/>
        </xdr:cNvSpPr>
      </xdr:nvSpPr>
      <xdr:spPr>
        <a:xfrm>
          <a:off x="8267700" y="1038225"/>
          <a:ext cx="857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247650</xdr:colOff>
      <xdr:row>6</xdr:row>
      <xdr:rowOff>28575</xdr:rowOff>
    </xdr:from>
    <xdr:to>
      <xdr:col>18</xdr:col>
      <xdr:colOff>333375</xdr:colOff>
      <xdr:row>8</xdr:row>
      <xdr:rowOff>180975</xdr:rowOff>
    </xdr:to>
    <xdr:sp>
      <xdr:nvSpPr>
        <xdr:cNvPr id="12" name="Rectangle 10"/>
        <xdr:cNvSpPr>
          <a:spLocks/>
        </xdr:cNvSpPr>
      </xdr:nvSpPr>
      <xdr:spPr>
        <a:xfrm>
          <a:off x="12992100" y="1219200"/>
          <a:ext cx="857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533400</xdr:colOff>
      <xdr:row>6</xdr:row>
      <xdr:rowOff>28575</xdr:rowOff>
    </xdr:from>
    <xdr:to>
      <xdr:col>18</xdr:col>
      <xdr:colOff>619125</xdr:colOff>
      <xdr:row>8</xdr:row>
      <xdr:rowOff>180975</xdr:rowOff>
    </xdr:to>
    <xdr:sp>
      <xdr:nvSpPr>
        <xdr:cNvPr id="13" name="Rectangle 12"/>
        <xdr:cNvSpPr>
          <a:spLocks/>
        </xdr:cNvSpPr>
      </xdr:nvSpPr>
      <xdr:spPr>
        <a:xfrm>
          <a:off x="13277850" y="1219200"/>
          <a:ext cx="857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419100</xdr:colOff>
      <xdr:row>7</xdr:row>
      <xdr:rowOff>104775</xdr:rowOff>
    </xdr:from>
    <xdr:to>
      <xdr:col>12</xdr:col>
      <xdr:colOff>514350</xdr:colOff>
      <xdr:row>7</xdr:row>
      <xdr:rowOff>180975</xdr:rowOff>
    </xdr:to>
    <xdr:sp>
      <xdr:nvSpPr>
        <xdr:cNvPr id="14" name="Oval 13"/>
        <xdr:cNvSpPr>
          <a:spLocks/>
        </xdr:cNvSpPr>
      </xdr:nvSpPr>
      <xdr:spPr>
        <a:xfrm>
          <a:off x="89630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533400</xdr:colOff>
      <xdr:row>7</xdr:row>
      <xdr:rowOff>104775</xdr:rowOff>
    </xdr:from>
    <xdr:to>
      <xdr:col>12</xdr:col>
      <xdr:colOff>619125</xdr:colOff>
      <xdr:row>7</xdr:row>
      <xdr:rowOff>180975</xdr:rowOff>
    </xdr:to>
    <xdr:sp>
      <xdr:nvSpPr>
        <xdr:cNvPr id="15" name="Oval 14"/>
        <xdr:cNvSpPr>
          <a:spLocks/>
        </xdr:cNvSpPr>
      </xdr:nvSpPr>
      <xdr:spPr>
        <a:xfrm>
          <a:off x="90773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7</xdr:row>
      <xdr:rowOff>104775</xdr:rowOff>
    </xdr:from>
    <xdr:to>
      <xdr:col>12</xdr:col>
      <xdr:colOff>209550</xdr:colOff>
      <xdr:row>7</xdr:row>
      <xdr:rowOff>180975</xdr:rowOff>
    </xdr:to>
    <xdr:sp>
      <xdr:nvSpPr>
        <xdr:cNvPr id="16" name="Oval 15"/>
        <xdr:cNvSpPr>
          <a:spLocks/>
        </xdr:cNvSpPr>
      </xdr:nvSpPr>
      <xdr:spPr>
        <a:xfrm>
          <a:off x="866775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104775</xdr:rowOff>
    </xdr:from>
    <xdr:to>
      <xdr:col>12</xdr:col>
      <xdr:colOff>104775</xdr:colOff>
      <xdr:row>7</xdr:row>
      <xdr:rowOff>180975</xdr:rowOff>
    </xdr:to>
    <xdr:sp>
      <xdr:nvSpPr>
        <xdr:cNvPr id="17" name="Oval 16"/>
        <xdr:cNvSpPr>
          <a:spLocks/>
        </xdr:cNvSpPr>
      </xdr:nvSpPr>
      <xdr:spPr>
        <a:xfrm>
          <a:off x="856297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104775</xdr:colOff>
      <xdr:row>7</xdr:row>
      <xdr:rowOff>104775</xdr:rowOff>
    </xdr:from>
    <xdr:to>
      <xdr:col>13</xdr:col>
      <xdr:colOff>200025</xdr:colOff>
      <xdr:row>7</xdr:row>
      <xdr:rowOff>180975</xdr:rowOff>
    </xdr:to>
    <xdr:sp>
      <xdr:nvSpPr>
        <xdr:cNvPr id="18" name="Oval 17"/>
        <xdr:cNvSpPr>
          <a:spLocks/>
        </xdr:cNvSpPr>
      </xdr:nvSpPr>
      <xdr:spPr>
        <a:xfrm>
          <a:off x="93440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104775</xdr:rowOff>
    </xdr:from>
    <xdr:to>
      <xdr:col>13</xdr:col>
      <xdr:colOff>95250</xdr:colOff>
      <xdr:row>7</xdr:row>
      <xdr:rowOff>180975</xdr:rowOff>
    </xdr:to>
    <xdr:sp>
      <xdr:nvSpPr>
        <xdr:cNvPr id="19" name="Oval 18"/>
        <xdr:cNvSpPr>
          <a:spLocks/>
        </xdr:cNvSpPr>
      </xdr:nvSpPr>
      <xdr:spPr>
        <a:xfrm>
          <a:off x="924877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228600</xdr:colOff>
      <xdr:row>7</xdr:row>
      <xdr:rowOff>104775</xdr:rowOff>
    </xdr:from>
    <xdr:to>
      <xdr:col>12</xdr:col>
      <xdr:colOff>314325</xdr:colOff>
      <xdr:row>7</xdr:row>
      <xdr:rowOff>180975</xdr:rowOff>
    </xdr:to>
    <xdr:sp>
      <xdr:nvSpPr>
        <xdr:cNvPr id="20" name="Oval 19"/>
        <xdr:cNvSpPr>
          <a:spLocks/>
        </xdr:cNvSpPr>
      </xdr:nvSpPr>
      <xdr:spPr>
        <a:xfrm>
          <a:off x="87725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209550</xdr:colOff>
      <xdr:row>7</xdr:row>
      <xdr:rowOff>104775</xdr:rowOff>
    </xdr:from>
    <xdr:to>
      <xdr:col>13</xdr:col>
      <xdr:colOff>295275</xdr:colOff>
      <xdr:row>7</xdr:row>
      <xdr:rowOff>180975</xdr:rowOff>
    </xdr:to>
    <xdr:sp>
      <xdr:nvSpPr>
        <xdr:cNvPr id="21" name="Oval 20"/>
        <xdr:cNvSpPr>
          <a:spLocks/>
        </xdr:cNvSpPr>
      </xdr:nvSpPr>
      <xdr:spPr>
        <a:xfrm>
          <a:off x="944880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104775</xdr:rowOff>
    </xdr:from>
    <xdr:to>
      <xdr:col>13</xdr:col>
      <xdr:colOff>495300</xdr:colOff>
      <xdr:row>7</xdr:row>
      <xdr:rowOff>180975</xdr:rowOff>
    </xdr:to>
    <xdr:sp>
      <xdr:nvSpPr>
        <xdr:cNvPr id="22" name="Oval 21"/>
        <xdr:cNvSpPr>
          <a:spLocks/>
        </xdr:cNvSpPr>
      </xdr:nvSpPr>
      <xdr:spPr>
        <a:xfrm>
          <a:off x="96488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504825</xdr:colOff>
      <xdr:row>7</xdr:row>
      <xdr:rowOff>104775</xdr:rowOff>
    </xdr:from>
    <xdr:to>
      <xdr:col>13</xdr:col>
      <xdr:colOff>600075</xdr:colOff>
      <xdr:row>7</xdr:row>
      <xdr:rowOff>180975</xdr:rowOff>
    </xdr:to>
    <xdr:sp>
      <xdr:nvSpPr>
        <xdr:cNvPr id="23" name="Oval 22"/>
        <xdr:cNvSpPr>
          <a:spLocks/>
        </xdr:cNvSpPr>
      </xdr:nvSpPr>
      <xdr:spPr>
        <a:xfrm>
          <a:off x="974407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104775</xdr:rowOff>
    </xdr:from>
    <xdr:to>
      <xdr:col>14</xdr:col>
      <xdr:colOff>0</xdr:colOff>
      <xdr:row>7</xdr:row>
      <xdr:rowOff>180975</xdr:rowOff>
    </xdr:to>
    <xdr:sp>
      <xdr:nvSpPr>
        <xdr:cNvPr id="24" name="Oval 23"/>
        <xdr:cNvSpPr>
          <a:spLocks/>
        </xdr:cNvSpPr>
      </xdr:nvSpPr>
      <xdr:spPr>
        <a:xfrm>
          <a:off x="9848850" y="149542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95250</xdr:colOff>
      <xdr:row>7</xdr:row>
      <xdr:rowOff>180975</xdr:rowOff>
    </xdr:to>
    <xdr:sp>
      <xdr:nvSpPr>
        <xdr:cNvPr id="25" name="Oval 24"/>
        <xdr:cNvSpPr>
          <a:spLocks/>
        </xdr:cNvSpPr>
      </xdr:nvSpPr>
      <xdr:spPr>
        <a:xfrm>
          <a:off x="99536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295275</xdr:colOff>
      <xdr:row>7</xdr:row>
      <xdr:rowOff>104775</xdr:rowOff>
    </xdr:from>
    <xdr:to>
      <xdr:col>14</xdr:col>
      <xdr:colOff>381000</xdr:colOff>
      <xdr:row>7</xdr:row>
      <xdr:rowOff>180975</xdr:rowOff>
    </xdr:to>
    <xdr:sp>
      <xdr:nvSpPr>
        <xdr:cNvPr id="26" name="Oval 25"/>
        <xdr:cNvSpPr>
          <a:spLocks/>
        </xdr:cNvSpPr>
      </xdr:nvSpPr>
      <xdr:spPr>
        <a:xfrm>
          <a:off x="1023937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190500</xdr:colOff>
      <xdr:row>7</xdr:row>
      <xdr:rowOff>104775</xdr:rowOff>
    </xdr:from>
    <xdr:to>
      <xdr:col>14</xdr:col>
      <xdr:colOff>285750</xdr:colOff>
      <xdr:row>7</xdr:row>
      <xdr:rowOff>180975</xdr:rowOff>
    </xdr:to>
    <xdr:sp>
      <xdr:nvSpPr>
        <xdr:cNvPr id="27" name="Oval 26"/>
        <xdr:cNvSpPr>
          <a:spLocks/>
        </xdr:cNvSpPr>
      </xdr:nvSpPr>
      <xdr:spPr>
        <a:xfrm>
          <a:off x="1013460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323850</xdr:colOff>
      <xdr:row>7</xdr:row>
      <xdr:rowOff>104775</xdr:rowOff>
    </xdr:from>
    <xdr:to>
      <xdr:col>12</xdr:col>
      <xdr:colOff>409575</xdr:colOff>
      <xdr:row>7</xdr:row>
      <xdr:rowOff>180975</xdr:rowOff>
    </xdr:to>
    <xdr:sp>
      <xdr:nvSpPr>
        <xdr:cNvPr id="28" name="Oval 27"/>
        <xdr:cNvSpPr>
          <a:spLocks/>
        </xdr:cNvSpPr>
      </xdr:nvSpPr>
      <xdr:spPr>
        <a:xfrm>
          <a:off x="886777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619125</xdr:colOff>
      <xdr:row>7</xdr:row>
      <xdr:rowOff>104775</xdr:rowOff>
    </xdr:from>
    <xdr:to>
      <xdr:col>13</xdr:col>
      <xdr:colOff>9525</xdr:colOff>
      <xdr:row>7</xdr:row>
      <xdr:rowOff>180975</xdr:rowOff>
    </xdr:to>
    <xdr:sp>
      <xdr:nvSpPr>
        <xdr:cNvPr id="29" name="Oval 28"/>
        <xdr:cNvSpPr>
          <a:spLocks/>
        </xdr:cNvSpPr>
      </xdr:nvSpPr>
      <xdr:spPr>
        <a:xfrm>
          <a:off x="916305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304800</xdr:colOff>
      <xdr:row>7</xdr:row>
      <xdr:rowOff>104775</xdr:rowOff>
    </xdr:from>
    <xdr:to>
      <xdr:col>13</xdr:col>
      <xdr:colOff>390525</xdr:colOff>
      <xdr:row>7</xdr:row>
      <xdr:rowOff>180975</xdr:rowOff>
    </xdr:to>
    <xdr:sp>
      <xdr:nvSpPr>
        <xdr:cNvPr id="30" name="Oval 29"/>
        <xdr:cNvSpPr>
          <a:spLocks/>
        </xdr:cNvSpPr>
      </xdr:nvSpPr>
      <xdr:spPr>
        <a:xfrm>
          <a:off x="954405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7</xdr:row>
      <xdr:rowOff>104775</xdr:rowOff>
    </xdr:from>
    <xdr:to>
      <xdr:col>14</xdr:col>
      <xdr:colOff>190500</xdr:colOff>
      <xdr:row>7</xdr:row>
      <xdr:rowOff>180975</xdr:rowOff>
    </xdr:to>
    <xdr:sp>
      <xdr:nvSpPr>
        <xdr:cNvPr id="31" name="Oval 30"/>
        <xdr:cNvSpPr>
          <a:spLocks/>
        </xdr:cNvSpPr>
      </xdr:nvSpPr>
      <xdr:spPr>
        <a:xfrm>
          <a:off x="1004887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133350</xdr:colOff>
      <xdr:row>7</xdr:row>
      <xdr:rowOff>104775</xdr:rowOff>
    </xdr:from>
    <xdr:to>
      <xdr:col>15</xdr:col>
      <xdr:colOff>219075</xdr:colOff>
      <xdr:row>7</xdr:row>
      <xdr:rowOff>180975</xdr:rowOff>
    </xdr:to>
    <xdr:sp>
      <xdr:nvSpPr>
        <xdr:cNvPr id="32" name="Oval 31"/>
        <xdr:cNvSpPr>
          <a:spLocks/>
        </xdr:cNvSpPr>
      </xdr:nvSpPr>
      <xdr:spPr>
        <a:xfrm>
          <a:off x="107918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104775</xdr:rowOff>
    </xdr:from>
    <xdr:to>
      <xdr:col>15</xdr:col>
      <xdr:colOff>123825</xdr:colOff>
      <xdr:row>7</xdr:row>
      <xdr:rowOff>180975</xdr:rowOff>
    </xdr:to>
    <xdr:sp>
      <xdr:nvSpPr>
        <xdr:cNvPr id="33" name="Oval 32"/>
        <xdr:cNvSpPr>
          <a:spLocks/>
        </xdr:cNvSpPr>
      </xdr:nvSpPr>
      <xdr:spPr>
        <a:xfrm>
          <a:off x="1068705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666750</xdr:colOff>
      <xdr:row>7</xdr:row>
      <xdr:rowOff>180975</xdr:rowOff>
    </xdr:to>
    <xdr:sp>
      <xdr:nvSpPr>
        <xdr:cNvPr id="34" name="Oval 33"/>
        <xdr:cNvSpPr>
          <a:spLocks/>
        </xdr:cNvSpPr>
      </xdr:nvSpPr>
      <xdr:spPr>
        <a:xfrm>
          <a:off x="105251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104775</xdr:rowOff>
    </xdr:from>
    <xdr:to>
      <xdr:col>14</xdr:col>
      <xdr:colOff>571500</xdr:colOff>
      <xdr:row>7</xdr:row>
      <xdr:rowOff>180975</xdr:rowOff>
    </xdr:to>
    <xdr:sp>
      <xdr:nvSpPr>
        <xdr:cNvPr id="35" name="Oval 34"/>
        <xdr:cNvSpPr>
          <a:spLocks/>
        </xdr:cNvSpPr>
      </xdr:nvSpPr>
      <xdr:spPr>
        <a:xfrm>
          <a:off x="1042987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390525</xdr:colOff>
      <xdr:row>7</xdr:row>
      <xdr:rowOff>104775</xdr:rowOff>
    </xdr:from>
    <xdr:to>
      <xdr:col>14</xdr:col>
      <xdr:colOff>476250</xdr:colOff>
      <xdr:row>7</xdr:row>
      <xdr:rowOff>180975</xdr:rowOff>
    </xdr:to>
    <xdr:sp>
      <xdr:nvSpPr>
        <xdr:cNvPr id="36" name="Oval 35"/>
        <xdr:cNvSpPr>
          <a:spLocks/>
        </xdr:cNvSpPr>
      </xdr:nvSpPr>
      <xdr:spPr>
        <a:xfrm>
          <a:off x="103346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104775</xdr:rowOff>
    </xdr:from>
    <xdr:to>
      <xdr:col>15</xdr:col>
      <xdr:colOff>323850</xdr:colOff>
      <xdr:row>7</xdr:row>
      <xdr:rowOff>180975</xdr:rowOff>
    </xdr:to>
    <xdr:sp>
      <xdr:nvSpPr>
        <xdr:cNvPr id="37" name="Oval 36"/>
        <xdr:cNvSpPr>
          <a:spLocks/>
        </xdr:cNvSpPr>
      </xdr:nvSpPr>
      <xdr:spPr>
        <a:xfrm>
          <a:off x="1089660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352425</xdr:colOff>
      <xdr:row>7</xdr:row>
      <xdr:rowOff>104775</xdr:rowOff>
    </xdr:from>
    <xdr:to>
      <xdr:col>15</xdr:col>
      <xdr:colOff>438150</xdr:colOff>
      <xdr:row>7</xdr:row>
      <xdr:rowOff>180975</xdr:rowOff>
    </xdr:to>
    <xdr:sp>
      <xdr:nvSpPr>
        <xdr:cNvPr id="38" name="Oval 37"/>
        <xdr:cNvSpPr>
          <a:spLocks/>
        </xdr:cNvSpPr>
      </xdr:nvSpPr>
      <xdr:spPr>
        <a:xfrm>
          <a:off x="1101090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457200</xdr:colOff>
      <xdr:row>7</xdr:row>
      <xdr:rowOff>104775</xdr:rowOff>
    </xdr:from>
    <xdr:to>
      <xdr:col>15</xdr:col>
      <xdr:colOff>542925</xdr:colOff>
      <xdr:row>7</xdr:row>
      <xdr:rowOff>180975</xdr:rowOff>
    </xdr:to>
    <xdr:sp>
      <xdr:nvSpPr>
        <xdr:cNvPr id="39" name="Oval 38"/>
        <xdr:cNvSpPr>
          <a:spLocks/>
        </xdr:cNvSpPr>
      </xdr:nvSpPr>
      <xdr:spPr>
        <a:xfrm>
          <a:off x="1111567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161925</xdr:colOff>
      <xdr:row>7</xdr:row>
      <xdr:rowOff>104775</xdr:rowOff>
    </xdr:from>
    <xdr:to>
      <xdr:col>16</xdr:col>
      <xdr:colOff>247650</xdr:colOff>
      <xdr:row>7</xdr:row>
      <xdr:rowOff>180975</xdr:rowOff>
    </xdr:to>
    <xdr:sp>
      <xdr:nvSpPr>
        <xdr:cNvPr id="40" name="Oval 39"/>
        <xdr:cNvSpPr>
          <a:spLocks/>
        </xdr:cNvSpPr>
      </xdr:nvSpPr>
      <xdr:spPr>
        <a:xfrm>
          <a:off x="115157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276225</xdr:colOff>
      <xdr:row>7</xdr:row>
      <xdr:rowOff>104775</xdr:rowOff>
    </xdr:from>
    <xdr:to>
      <xdr:col>16</xdr:col>
      <xdr:colOff>361950</xdr:colOff>
      <xdr:row>7</xdr:row>
      <xdr:rowOff>180975</xdr:rowOff>
    </xdr:to>
    <xdr:sp>
      <xdr:nvSpPr>
        <xdr:cNvPr id="41" name="Oval 40"/>
        <xdr:cNvSpPr>
          <a:spLocks/>
        </xdr:cNvSpPr>
      </xdr:nvSpPr>
      <xdr:spPr>
        <a:xfrm>
          <a:off x="116300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104775</xdr:rowOff>
    </xdr:from>
    <xdr:to>
      <xdr:col>17</xdr:col>
      <xdr:colOff>133350</xdr:colOff>
      <xdr:row>7</xdr:row>
      <xdr:rowOff>180975</xdr:rowOff>
    </xdr:to>
    <xdr:sp>
      <xdr:nvSpPr>
        <xdr:cNvPr id="42" name="Oval 41"/>
        <xdr:cNvSpPr>
          <a:spLocks/>
        </xdr:cNvSpPr>
      </xdr:nvSpPr>
      <xdr:spPr>
        <a:xfrm>
          <a:off x="1209675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152400</xdr:colOff>
      <xdr:row>7</xdr:row>
      <xdr:rowOff>104775</xdr:rowOff>
    </xdr:from>
    <xdr:to>
      <xdr:col>17</xdr:col>
      <xdr:colOff>238125</xdr:colOff>
      <xdr:row>7</xdr:row>
      <xdr:rowOff>180975</xdr:rowOff>
    </xdr:to>
    <xdr:sp>
      <xdr:nvSpPr>
        <xdr:cNvPr id="43" name="Oval 42"/>
        <xdr:cNvSpPr>
          <a:spLocks/>
        </xdr:cNvSpPr>
      </xdr:nvSpPr>
      <xdr:spPr>
        <a:xfrm>
          <a:off x="1220152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590550</xdr:colOff>
      <xdr:row>7</xdr:row>
      <xdr:rowOff>104775</xdr:rowOff>
    </xdr:from>
    <xdr:to>
      <xdr:col>16</xdr:col>
      <xdr:colOff>676275</xdr:colOff>
      <xdr:row>7</xdr:row>
      <xdr:rowOff>180975</xdr:rowOff>
    </xdr:to>
    <xdr:sp>
      <xdr:nvSpPr>
        <xdr:cNvPr id="44" name="Oval 43"/>
        <xdr:cNvSpPr>
          <a:spLocks/>
        </xdr:cNvSpPr>
      </xdr:nvSpPr>
      <xdr:spPr>
        <a:xfrm>
          <a:off x="1194435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485775</xdr:colOff>
      <xdr:row>7</xdr:row>
      <xdr:rowOff>104775</xdr:rowOff>
    </xdr:from>
    <xdr:to>
      <xdr:col>16</xdr:col>
      <xdr:colOff>571500</xdr:colOff>
      <xdr:row>7</xdr:row>
      <xdr:rowOff>180975</xdr:rowOff>
    </xdr:to>
    <xdr:sp>
      <xdr:nvSpPr>
        <xdr:cNvPr id="45" name="Oval 44"/>
        <xdr:cNvSpPr>
          <a:spLocks/>
        </xdr:cNvSpPr>
      </xdr:nvSpPr>
      <xdr:spPr>
        <a:xfrm>
          <a:off x="1183957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381000</xdr:colOff>
      <xdr:row>7</xdr:row>
      <xdr:rowOff>104775</xdr:rowOff>
    </xdr:from>
    <xdr:to>
      <xdr:col>16</xdr:col>
      <xdr:colOff>466725</xdr:colOff>
      <xdr:row>7</xdr:row>
      <xdr:rowOff>180975</xdr:rowOff>
    </xdr:to>
    <xdr:sp>
      <xdr:nvSpPr>
        <xdr:cNvPr id="46" name="Oval 45"/>
        <xdr:cNvSpPr>
          <a:spLocks/>
        </xdr:cNvSpPr>
      </xdr:nvSpPr>
      <xdr:spPr>
        <a:xfrm>
          <a:off x="1173480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257175</xdr:colOff>
      <xdr:row>7</xdr:row>
      <xdr:rowOff>104775</xdr:rowOff>
    </xdr:from>
    <xdr:to>
      <xdr:col>17</xdr:col>
      <xdr:colOff>352425</xdr:colOff>
      <xdr:row>7</xdr:row>
      <xdr:rowOff>180975</xdr:rowOff>
    </xdr:to>
    <xdr:sp>
      <xdr:nvSpPr>
        <xdr:cNvPr id="47" name="Oval 46"/>
        <xdr:cNvSpPr>
          <a:spLocks/>
        </xdr:cNvSpPr>
      </xdr:nvSpPr>
      <xdr:spPr>
        <a:xfrm>
          <a:off x="1230630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371475</xdr:colOff>
      <xdr:row>7</xdr:row>
      <xdr:rowOff>104775</xdr:rowOff>
    </xdr:from>
    <xdr:to>
      <xdr:col>17</xdr:col>
      <xdr:colOff>457200</xdr:colOff>
      <xdr:row>7</xdr:row>
      <xdr:rowOff>180975</xdr:rowOff>
    </xdr:to>
    <xdr:sp>
      <xdr:nvSpPr>
        <xdr:cNvPr id="48" name="Oval 47"/>
        <xdr:cNvSpPr>
          <a:spLocks/>
        </xdr:cNvSpPr>
      </xdr:nvSpPr>
      <xdr:spPr>
        <a:xfrm>
          <a:off x="12420600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476250</xdr:colOff>
      <xdr:row>7</xdr:row>
      <xdr:rowOff>104775</xdr:rowOff>
    </xdr:from>
    <xdr:to>
      <xdr:col>17</xdr:col>
      <xdr:colOff>561975</xdr:colOff>
      <xdr:row>7</xdr:row>
      <xdr:rowOff>180975</xdr:rowOff>
    </xdr:to>
    <xdr:sp>
      <xdr:nvSpPr>
        <xdr:cNvPr id="49" name="Oval 48"/>
        <xdr:cNvSpPr>
          <a:spLocks/>
        </xdr:cNvSpPr>
      </xdr:nvSpPr>
      <xdr:spPr>
        <a:xfrm>
          <a:off x="12525375" y="14954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75" zoomScaleNormal="75" workbookViewId="0" topLeftCell="A1">
      <selection activeCell="K39" sqref="K39"/>
    </sheetView>
  </sheetViews>
  <sheetFormatPr defaultColWidth="9.00390625" defaultRowHeight="12.75"/>
  <cols>
    <col min="1" max="2" width="9.125" style="1" customWidth="1"/>
    <col min="3" max="3" width="10.00390625" style="1" customWidth="1"/>
    <col min="4" max="5" width="10.00390625" style="1" bestFit="1" customWidth="1"/>
    <col min="6" max="13" width="9.125" style="1" customWidth="1"/>
    <col min="14" max="14" width="9.25390625" style="1" customWidth="1"/>
    <col min="15" max="15" width="9.375" style="1" customWidth="1"/>
    <col min="16" max="16384" width="9.125" style="1" customWidth="1"/>
  </cols>
  <sheetData>
    <row r="1" spans="1:20" ht="15.75">
      <c r="A1" s="2"/>
      <c r="B1" s="2"/>
      <c r="C1" s="2"/>
      <c r="D1" s="33"/>
      <c r="E1" s="181" t="s">
        <v>16</v>
      </c>
      <c r="F1" s="182"/>
      <c r="G1" s="182"/>
      <c r="H1" s="2"/>
      <c r="I1" s="2"/>
      <c r="J1" s="2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.75">
      <c r="A2" s="2"/>
      <c r="B2" s="28"/>
      <c r="C2" s="28"/>
      <c r="D2" s="183" t="s">
        <v>17</v>
      </c>
      <c r="E2" s="183"/>
      <c r="F2" s="183"/>
      <c r="G2" s="183"/>
      <c r="H2" s="183"/>
      <c r="I2" s="2"/>
      <c r="J2" s="2"/>
      <c r="K2" s="60"/>
      <c r="L2" s="60"/>
      <c r="M2" s="60"/>
      <c r="N2" s="130" t="s">
        <v>34</v>
      </c>
      <c r="O2" s="130"/>
      <c r="P2" s="130"/>
      <c r="Q2" s="130"/>
      <c r="R2" s="60"/>
      <c r="S2" s="60"/>
      <c r="T2" s="60"/>
    </row>
    <row r="3" spans="1:20" ht="15.75">
      <c r="A3" s="2"/>
      <c r="B3" s="28"/>
      <c r="C3" s="28"/>
      <c r="D3" s="184" t="s">
        <v>7</v>
      </c>
      <c r="E3" s="184"/>
      <c r="F3" s="184"/>
      <c r="G3" s="184"/>
      <c r="H3" s="184"/>
      <c r="I3" s="2"/>
      <c r="J3" s="2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5.75">
      <c r="A4" s="2"/>
      <c r="B4" s="28"/>
      <c r="C4" s="28"/>
      <c r="D4" s="185" t="s">
        <v>18</v>
      </c>
      <c r="E4" s="185"/>
      <c r="F4" s="185"/>
      <c r="G4" s="185"/>
      <c r="H4" s="185"/>
      <c r="I4" s="2"/>
      <c r="J4" s="2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.75">
      <c r="A5" s="2"/>
      <c r="B5" s="28"/>
      <c r="C5" s="28"/>
      <c r="D5" s="28"/>
      <c r="E5" s="28"/>
      <c r="F5" s="28"/>
      <c r="G5" s="28"/>
      <c r="H5" s="28"/>
      <c r="I5" s="2"/>
      <c r="J5" s="2"/>
      <c r="K5" s="61"/>
      <c r="L5" s="114" t="s">
        <v>55</v>
      </c>
      <c r="M5" s="61"/>
      <c r="N5" s="64"/>
      <c r="O5" s="137">
        <v>848</v>
      </c>
      <c r="P5" s="137"/>
      <c r="Q5" s="61"/>
      <c r="R5" s="61"/>
      <c r="S5" s="62"/>
      <c r="T5" s="62"/>
    </row>
    <row r="6" spans="1:20" ht="15">
      <c r="A6" s="2"/>
      <c r="B6" s="2"/>
      <c r="C6" s="2"/>
      <c r="D6" s="188" t="s">
        <v>10</v>
      </c>
      <c r="E6" s="188"/>
      <c r="F6" s="2"/>
      <c r="G6" s="29"/>
      <c r="H6" s="188" t="s">
        <v>11</v>
      </c>
      <c r="I6" s="189"/>
      <c r="J6" s="2"/>
      <c r="K6" s="63"/>
      <c r="L6" s="136" t="s">
        <v>53</v>
      </c>
      <c r="M6" s="135"/>
      <c r="N6" s="136" t="s">
        <v>54</v>
      </c>
      <c r="O6" s="135"/>
      <c r="P6" s="74"/>
      <c r="Q6" s="63"/>
      <c r="R6" s="63"/>
      <c r="S6" s="113" t="s">
        <v>55</v>
      </c>
      <c r="T6" s="63"/>
    </row>
    <row r="7" spans="1:20" ht="15.75">
      <c r="A7" s="2"/>
      <c r="B7" s="2"/>
      <c r="C7" s="2"/>
      <c r="D7" s="186" t="s">
        <v>8</v>
      </c>
      <c r="E7" s="187"/>
      <c r="F7" s="30"/>
      <c r="G7" s="31"/>
      <c r="H7" s="187" t="s">
        <v>9</v>
      </c>
      <c r="I7" s="162"/>
      <c r="J7" s="2"/>
      <c r="K7" s="66"/>
      <c r="L7" s="150">
        <f>O5*0.34</f>
        <v>288.32</v>
      </c>
      <c r="M7" s="151"/>
      <c r="N7" s="150">
        <f>O5*0.33</f>
        <v>279.84000000000003</v>
      </c>
      <c r="O7" s="151"/>
      <c r="P7" s="134" t="s">
        <v>53</v>
      </c>
      <c r="Q7" s="135"/>
      <c r="R7" s="156" t="s">
        <v>53</v>
      </c>
      <c r="S7" s="135"/>
      <c r="T7" s="65"/>
    </row>
    <row r="8" spans="1:20" ht="15">
      <c r="A8" s="175" t="s">
        <v>0</v>
      </c>
      <c r="B8" s="175"/>
      <c r="C8" s="176"/>
      <c r="D8" s="161" t="s">
        <v>2</v>
      </c>
      <c r="E8" s="161"/>
      <c r="F8" s="29"/>
      <c r="G8" s="32"/>
      <c r="H8" s="161" t="s">
        <v>39</v>
      </c>
      <c r="I8" s="162"/>
      <c r="J8" s="2"/>
      <c r="K8" s="67"/>
      <c r="L8" s="152"/>
      <c r="M8" s="153"/>
      <c r="N8" s="152"/>
      <c r="O8" s="153"/>
      <c r="P8" s="154">
        <f>O5*0.17</f>
        <v>144.16</v>
      </c>
      <c r="Q8" s="155"/>
      <c r="R8" s="140">
        <f>O5*0.16</f>
        <v>135.68</v>
      </c>
      <c r="S8" s="141"/>
      <c r="T8" s="71"/>
    </row>
    <row r="9" spans="1:20" ht="15">
      <c r="A9" s="175" t="s">
        <v>5</v>
      </c>
      <c r="B9" s="175"/>
      <c r="C9" s="176"/>
      <c r="D9" s="163">
        <v>84047</v>
      </c>
      <c r="E9" s="163"/>
      <c r="F9" s="29"/>
      <c r="G9" s="32"/>
      <c r="H9" s="161"/>
      <c r="I9" s="162"/>
      <c r="J9" s="2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15">
      <c r="A10" s="175" t="s">
        <v>6</v>
      </c>
      <c r="B10" s="175"/>
      <c r="C10" s="176"/>
      <c r="D10" s="161" t="s">
        <v>3</v>
      </c>
      <c r="E10" s="161"/>
      <c r="F10" s="29"/>
      <c r="G10" s="32"/>
      <c r="H10" s="161"/>
      <c r="I10" s="162"/>
      <c r="J10" s="2"/>
      <c r="K10" s="65"/>
      <c r="L10" s="38"/>
      <c r="M10" s="39"/>
      <c r="N10" s="40"/>
      <c r="O10" s="41"/>
      <c r="P10" s="42"/>
      <c r="Q10" s="43"/>
      <c r="R10" s="44"/>
      <c r="S10" s="45"/>
      <c r="T10" s="65"/>
    </row>
    <row r="11" spans="1:20" ht="15">
      <c r="A11" s="175" t="s">
        <v>1</v>
      </c>
      <c r="B11" s="175"/>
      <c r="C11" s="176"/>
      <c r="D11" s="161" t="s">
        <v>4</v>
      </c>
      <c r="E11" s="161"/>
      <c r="F11" s="29"/>
      <c r="G11" s="32"/>
      <c r="H11" s="161"/>
      <c r="I11" s="162"/>
      <c r="J11" s="2"/>
      <c r="K11" s="65"/>
      <c r="L11" s="142">
        <v>528</v>
      </c>
      <c r="M11" s="143"/>
      <c r="N11" s="144">
        <v>528</v>
      </c>
      <c r="O11" s="145"/>
      <c r="P11" s="146">
        <v>528</v>
      </c>
      <c r="Q11" s="147"/>
      <c r="R11" s="148">
        <v>515</v>
      </c>
      <c r="S11" s="149"/>
      <c r="T11" s="65"/>
    </row>
    <row r="12" spans="1:20" ht="12.75">
      <c r="A12" s="2"/>
      <c r="B12" s="2"/>
      <c r="C12" s="2"/>
      <c r="D12" s="2"/>
      <c r="E12" s="2"/>
      <c r="F12" s="2"/>
      <c r="G12" s="17"/>
      <c r="H12" s="2"/>
      <c r="I12" s="2"/>
      <c r="J12" s="2"/>
      <c r="K12" s="63"/>
      <c r="L12" s="46"/>
      <c r="M12" s="47"/>
      <c r="N12" s="48"/>
      <c r="O12" s="49"/>
      <c r="P12" s="50"/>
      <c r="Q12" s="51"/>
      <c r="R12" s="52"/>
      <c r="S12" s="53"/>
      <c r="T12" s="63"/>
    </row>
    <row r="13" spans="1:20" ht="12.75">
      <c r="A13" s="2"/>
      <c r="B13" s="2"/>
      <c r="C13" s="2"/>
      <c r="D13" s="157"/>
      <c r="E13" s="159"/>
      <c r="F13" s="2"/>
      <c r="G13" s="17"/>
      <c r="H13" s="157"/>
      <c r="I13" s="159"/>
      <c r="J13" s="2"/>
      <c r="K13" s="68"/>
      <c r="L13" s="131" t="s">
        <v>49</v>
      </c>
      <c r="M13" s="116"/>
      <c r="N13" s="132" t="s">
        <v>50</v>
      </c>
      <c r="O13" s="116"/>
      <c r="P13" s="133" t="s">
        <v>51</v>
      </c>
      <c r="Q13" s="116"/>
      <c r="R13" s="138" t="s">
        <v>52</v>
      </c>
      <c r="S13" s="139"/>
      <c r="T13" s="68"/>
    </row>
    <row r="14" spans="1:20" ht="12.75">
      <c r="A14" s="2"/>
      <c r="B14" s="2"/>
      <c r="C14" s="2"/>
      <c r="D14" s="158"/>
      <c r="E14" s="160"/>
      <c r="F14" s="2"/>
      <c r="G14" s="17"/>
      <c r="H14" s="157"/>
      <c r="I14" s="159"/>
      <c r="J14" s="2"/>
      <c r="K14" s="69"/>
      <c r="L14" s="70"/>
      <c r="M14" s="70"/>
      <c r="N14" s="70"/>
      <c r="O14" s="70"/>
      <c r="P14" s="70"/>
      <c r="Q14" s="70"/>
      <c r="R14" s="70"/>
      <c r="S14" s="70"/>
      <c r="T14" s="70"/>
    </row>
    <row r="15" spans="1:20" ht="15.75">
      <c r="A15" s="2"/>
      <c r="B15" s="2"/>
      <c r="C15" s="2"/>
      <c r="D15" s="158"/>
      <c r="E15" s="160"/>
      <c r="F15" s="2"/>
      <c r="G15" s="17"/>
      <c r="H15" s="157"/>
      <c r="I15" s="159"/>
      <c r="J15" s="2"/>
      <c r="K15" s="56" t="s">
        <v>35</v>
      </c>
      <c r="L15" s="57">
        <f>H22</f>
        <v>3.785</v>
      </c>
      <c r="M15" s="72"/>
      <c r="N15" s="72"/>
      <c r="O15" s="58" t="s">
        <v>37</v>
      </c>
      <c r="P15" s="59">
        <f>H19</f>
        <v>3.595</v>
      </c>
      <c r="Q15" s="72"/>
      <c r="R15" s="73"/>
      <c r="S15" s="54" t="s">
        <v>36</v>
      </c>
      <c r="T15" s="55">
        <f>H16</f>
        <v>3.7199999999999998</v>
      </c>
    </row>
    <row r="16" spans="1:20" ht="15.75">
      <c r="A16" s="2"/>
      <c r="B16" s="76" t="s">
        <v>12</v>
      </c>
      <c r="C16" s="105">
        <v>2.48</v>
      </c>
      <c r="D16" s="164">
        <f>(C16+F16)/2</f>
        <v>2.525</v>
      </c>
      <c r="E16" s="165"/>
      <c r="F16" s="107">
        <v>2.57</v>
      </c>
      <c r="G16" s="106">
        <v>3.85</v>
      </c>
      <c r="H16" s="164">
        <f>(G16+J16)/2</f>
        <v>3.7199999999999998</v>
      </c>
      <c r="I16" s="174"/>
      <c r="J16" s="108">
        <v>3.59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12.75">
      <c r="A17" s="2"/>
      <c r="B17" s="18"/>
      <c r="C17" s="19"/>
      <c r="D17" s="20"/>
      <c r="E17" s="21"/>
      <c r="F17" s="19"/>
      <c r="G17" s="22"/>
      <c r="H17" s="23"/>
      <c r="I17" s="24"/>
      <c r="J17" s="18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0" ht="15.75">
      <c r="A18" s="2"/>
      <c r="B18" s="18"/>
      <c r="C18" s="19"/>
      <c r="D18" s="20"/>
      <c r="E18" s="21"/>
      <c r="F18" s="19"/>
      <c r="G18" s="22"/>
      <c r="H18" s="23"/>
      <c r="I18" s="24"/>
      <c r="J18" s="18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ht="15.75">
      <c r="A19" s="2"/>
      <c r="B19" s="79" t="s">
        <v>13</v>
      </c>
      <c r="C19" s="105">
        <v>2.41</v>
      </c>
      <c r="D19" s="166">
        <f>(C19+F19)/2</f>
        <v>2.4450000000000003</v>
      </c>
      <c r="E19" s="167"/>
      <c r="F19" s="107">
        <v>2.48</v>
      </c>
      <c r="G19" s="106">
        <v>3.72</v>
      </c>
      <c r="H19" s="168">
        <f>(G19+J19)/2</f>
        <v>3.595</v>
      </c>
      <c r="I19" s="169"/>
      <c r="J19" s="108">
        <v>3.47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ht="15.75">
      <c r="A20" s="2"/>
      <c r="B20" s="18"/>
      <c r="C20" s="19"/>
      <c r="D20" s="20"/>
      <c r="E20" s="21"/>
      <c r="F20" s="19"/>
      <c r="G20" s="22"/>
      <c r="H20" s="23"/>
      <c r="I20" s="24"/>
      <c r="J20" s="18"/>
      <c r="K20" s="72"/>
      <c r="L20" s="122" t="s">
        <v>41</v>
      </c>
      <c r="M20" s="123"/>
      <c r="N20" s="72"/>
      <c r="O20" s="72"/>
      <c r="P20" s="122" t="s">
        <v>46</v>
      </c>
      <c r="Q20" s="123"/>
      <c r="R20" s="72"/>
      <c r="S20" s="72"/>
      <c r="T20" s="72"/>
    </row>
    <row r="21" spans="1:21" ht="15.75">
      <c r="A21" s="2"/>
      <c r="B21" s="18"/>
      <c r="C21" s="19"/>
      <c r="D21" s="20"/>
      <c r="E21" s="21"/>
      <c r="F21" s="19"/>
      <c r="G21" s="22"/>
      <c r="H21" s="23"/>
      <c r="I21" s="24"/>
      <c r="J21" s="18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112"/>
    </row>
    <row r="22" spans="1:20" ht="15.75">
      <c r="A22" s="2"/>
      <c r="B22" s="80" t="s">
        <v>14</v>
      </c>
      <c r="C22" s="105">
        <v>2.69</v>
      </c>
      <c r="D22" s="172">
        <f>(C22+F22)/2</f>
        <v>2.7249999999999996</v>
      </c>
      <c r="E22" s="173"/>
      <c r="F22" s="107">
        <v>2.76</v>
      </c>
      <c r="G22" s="106">
        <v>3.91</v>
      </c>
      <c r="H22" s="170">
        <f>(G22+J22)/2</f>
        <v>3.785</v>
      </c>
      <c r="I22" s="171"/>
      <c r="J22" s="108">
        <v>3.66</v>
      </c>
      <c r="K22" s="72"/>
      <c r="L22" s="72"/>
      <c r="M22" s="78" t="s">
        <v>42</v>
      </c>
      <c r="N22" s="78">
        <v>515</v>
      </c>
      <c r="O22" s="72"/>
      <c r="P22" s="72"/>
      <c r="Q22" s="78" t="s">
        <v>42</v>
      </c>
      <c r="R22" s="78">
        <v>136</v>
      </c>
      <c r="S22" s="72"/>
      <c r="T22" s="72"/>
    </row>
    <row r="23" spans="1:20" ht="16.5" thickBot="1">
      <c r="A23" s="2"/>
      <c r="B23" s="2"/>
      <c r="C23" s="2"/>
      <c r="D23" s="25"/>
      <c r="E23" s="26"/>
      <c r="F23" s="2"/>
      <c r="G23" s="17"/>
      <c r="H23" s="25"/>
      <c r="I23" s="26"/>
      <c r="J23" s="2"/>
      <c r="K23" s="72"/>
      <c r="L23" s="72"/>
      <c r="M23" s="78" t="s">
        <v>43</v>
      </c>
      <c r="N23" s="78">
        <v>528</v>
      </c>
      <c r="O23" s="72"/>
      <c r="P23" s="72"/>
      <c r="Q23" s="78" t="s">
        <v>43</v>
      </c>
      <c r="R23" s="78">
        <v>144</v>
      </c>
      <c r="S23" s="72"/>
      <c r="T23" s="72"/>
    </row>
    <row r="24" spans="1:20" ht="15.75">
      <c r="A24" s="2"/>
      <c r="B24" s="2"/>
      <c r="C24" s="2"/>
      <c r="D24" s="2"/>
      <c r="E24" s="2"/>
      <c r="F24" s="2"/>
      <c r="G24" s="17"/>
      <c r="H24" s="2"/>
      <c r="I24" s="2"/>
      <c r="J24" s="2"/>
      <c r="K24" s="72"/>
      <c r="L24" s="72"/>
      <c r="M24" s="78" t="s">
        <v>44</v>
      </c>
      <c r="N24" s="78">
        <v>528</v>
      </c>
      <c r="O24" s="72"/>
      <c r="P24" s="72"/>
      <c r="Q24" s="78" t="s">
        <v>44</v>
      </c>
      <c r="R24" s="78">
        <v>280</v>
      </c>
      <c r="S24" s="72"/>
      <c r="T24" s="72"/>
    </row>
    <row r="25" spans="1:20" ht="15.75">
      <c r="A25" s="2"/>
      <c r="B25" s="2"/>
      <c r="C25" s="3" t="s">
        <v>15</v>
      </c>
      <c r="D25" s="126">
        <f>(C16+C19+C22+F16+F19+F22)/6</f>
        <v>2.565</v>
      </c>
      <c r="E25" s="127"/>
      <c r="F25" s="2"/>
      <c r="G25" s="27" t="s">
        <v>15</v>
      </c>
      <c r="H25" s="126">
        <f>(G16+G19+G22+J16+J19+J22)/6</f>
        <v>3.6999999999999997</v>
      </c>
      <c r="I25" s="127"/>
      <c r="J25" s="2"/>
      <c r="K25" s="72"/>
      <c r="L25" s="72"/>
      <c r="M25" s="111" t="s">
        <v>45</v>
      </c>
      <c r="N25" s="111">
        <v>528</v>
      </c>
      <c r="O25" s="72"/>
      <c r="P25" s="72"/>
      <c r="Q25" s="111" t="s">
        <v>45</v>
      </c>
      <c r="R25" s="111">
        <v>288</v>
      </c>
      <c r="S25" s="72"/>
      <c r="T25" s="72"/>
    </row>
    <row r="26" spans="1:20" ht="15.75">
      <c r="A26" s="2"/>
      <c r="B26" s="2"/>
      <c r="C26" s="2"/>
      <c r="D26" s="2"/>
      <c r="E26" s="2"/>
      <c r="F26" s="2"/>
      <c r="G26" s="17"/>
      <c r="H26" s="2"/>
      <c r="I26" s="2"/>
      <c r="J26" s="2"/>
      <c r="K26" s="72"/>
      <c r="L26" s="124" t="s">
        <v>24</v>
      </c>
      <c r="M26" s="125"/>
      <c r="N26" s="109">
        <v>2099</v>
      </c>
      <c r="O26" s="110" t="s">
        <v>48</v>
      </c>
      <c r="P26" s="124" t="s">
        <v>24</v>
      </c>
      <c r="Q26" s="125"/>
      <c r="R26" s="109">
        <v>848</v>
      </c>
      <c r="S26" s="110" t="s">
        <v>48</v>
      </c>
      <c r="T26" s="72"/>
    </row>
    <row r="27" spans="1:20" ht="15.75">
      <c r="A27" s="2"/>
      <c r="B27" s="2"/>
      <c r="C27" s="2"/>
      <c r="D27" s="2"/>
      <c r="E27" s="2"/>
      <c r="F27" s="2"/>
      <c r="G27" s="97"/>
      <c r="H27" s="98"/>
      <c r="I27" s="98"/>
      <c r="J27" s="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1:20" ht="15.75">
      <c r="A28" s="81"/>
      <c r="B28" s="82" t="s">
        <v>23</v>
      </c>
      <c r="C28" s="2"/>
      <c r="D28" s="77">
        <v>41</v>
      </c>
      <c r="E28" s="2"/>
      <c r="F28" s="2"/>
      <c r="G28" s="97"/>
      <c r="H28" s="77">
        <v>41</v>
      </c>
      <c r="I28" s="98"/>
      <c r="J28" s="2"/>
      <c r="K28" s="72"/>
      <c r="L28" s="72"/>
      <c r="M28" s="72"/>
      <c r="N28" s="124" t="s">
        <v>47</v>
      </c>
      <c r="O28" s="125"/>
      <c r="P28" s="109">
        <f>N26+R26</f>
        <v>2947</v>
      </c>
      <c r="Q28" s="110" t="s">
        <v>48</v>
      </c>
      <c r="R28" s="72"/>
      <c r="S28" s="72"/>
      <c r="T28" s="72"/>
    </row>
    <row r="29" spans="1:20" ht="15.75">
      <c r="A29" s="83"/>
      <c r="B29" s="84" t="s">
        <v>22</v>
      </c>
      <c r="C29" s="2"/>
      <c r="D29" s="93">
        <v>0.55</v>
      </c>
      <c r="E29" s="2"/>
      <c r="F29" s="2"/>
      <c r="G29" s="97"/>
      <c r="H29" s="93">
        <v>0.55</v>
      </c>
      <c r="I29" s="98"/>
      <c r="J29" s="2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15.75">
      <c r="A30" s="85"/>
      <c r="B30" s="86" t="s">
        <v>21</v>
      </c>
      <c r="C30" s="2"/>
      <c r="D30" s="94">
        <v>53</v>
      </c>
      <c r="E30" s="2"/>
      <c r="F30" s="2"/>
      <c r="G30" s="97"/>
      <c r="H30" s="94">
        <v>52</v>
      </c>
      <c r="I30" s="98"/>
      <c r="J30" s="2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15.75">
      <c r="A31" s="87"/>
      <c r="B31" s="88" t="s">
        <v>20</v>
      </c>
      <c r="C31" s="2"/>
      <c r="D31" s="79">
        <v>15</v>
      </c>
      <c r="E31" s="2"/>
      <c r="F31" s="2"/>
      <c r="G31" s="97"/>
      <c r="H31" s="79">
        <v>7</v>
      </c>
      <c r="I31" s="98"/>
      <c r="J31" s="2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15.75">
      <c r="A32" s="89"/>
      <c r="B32" s="90" t="s">
        <v>19</v>
      </c>
      <c r="C32" s="2"/>
      <c r="D32" s="76">
        <v>4</v>
      </c>
      <c r="E32" s="2"/>
      <c r="F32" s="2"/>
      <c r="G32" s="97"/>
      <c r="H32" s="76">
        <v>5</v>
      </c>
      <c r="I32" s="98"/>
      <c r="J32" s="2"/>
      <c r="K32" s="60"/>
      <c r="L32" s="60"/>
      <c r="M32" s="60"/>
      <c r="N32" s="180" t="s">
        <v>56</v>
      </c>
      <c r="O32" s="180"/>
      <c r="P32" s="180"/>
      <c r="Q32" s="180"/>
      <c r="R32" s="60"/>
      <c r="S32" s="60"/>
      <c r="T32" s="60"/>
    </row>
    <row r="33" spans="1:20" ht="15.75">
      <c r="A33" s="91"/>
      <c r="B33" s="92" t="s">
        <v>24</v>
      </c>
      <c r="C33" s="2"/>
      <c r="D33" s="95">
        <f>D28+D29+D30+D31+D32</f>
        <v>113.55</v>
      </c>
      <c r="E33" s="2"/>
      <c r="F33" s="2"/>
      <c r="G33" s="97"/>
      <c r="H33" s="95">
        <f>H28+H29+H30+H31+H32</f>
        <v>105.55</v>
      </c>
      <c r="I33" s="98"/>
      <c r="J33" s="2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0" ht="12.75">
      <c r="A34" s="2"/>
      <c r="B34" s="2"/>
      <c r="C34" s="2"/>
      <c r="D34" s="2"/>
      <c r="E34" s="2"/>
      <c r="F34" s="2"/>
      <c r="G34" s="97"/>
      <c r="H34" s="98"/>
      <c r="I34" s="98"/>
      <c r="J34" s="2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0" ht="15.75">
      <c r="A35" s="2"/>
      <c r="B35" s="2"/>
      <c r="C35" s="128"/>
      <c r="D35" s="129"/>
      <c r="E35" s="129"/>
      <c r="F35" s="4"/>
      <c r="G35" s="177"/>
      <c r="H35" s="178"/>
      <c r="I35" s="179"/>
      <c r="J35" s="4"/>
      <c r="K35" s="115"/>
      <c r="L35" s="115" t="s">
        <v>57</v>
      </c>
      <c r="M35" s="115"/>
      <c r="N35" s="115"/>
      <c r="O35" s="115"/>
      <c r="P35" s="115"/>
      <c r="Q35" s="115"/>
      <c r="R35" s="115"/>
      <c r="S35" s="115"/>
      <c r="T35" s="115"/>
    </row>
    <row r="36" spans="1:20" ht="15.75">
      <c r="A36" s="2"/>
      <c r="B36" s="2"/>
      <c r="C36" s="4"/>
      <c r="D36" s="5" t="s">
        <v>26</v>
      </c>
      <c r="E36" s="5" t="s">
        <v>27</v>
      </c>
      <c r="F36" s="4"/>
      <c r="G36" s="99"/>
      <c r="H36" s="100" t="s">
        <v>26</v>
      </c>
      <c r="I36" s="100" t="s">
        <v>27</v>
      </c>
      <c r="J36" s="4"/>
      <c r="K36" s="115" t="s">
        <v>58</v>
      </c>
      <c r="L36" s="115"/>
      <c r="M36" s="115"/>
      <c r="N36" s="115"/>
      <c r="O36" s="115"/>
      <c r="P36" s="115"/>
      <c r="Q36" s="115"/>
      <c r="R36" s="115" t="s">
        <v>59</v>
      </c>
      <c r="S36" s="115"/>
      <c r="T36" s="115"/>
    </row>
    <row r="37" spans="1:20" ht="15.75">
      <c r="A37" s="117" t="s">
        <v>40</v>
      </c>
      <c r="B37" s="118"/>
      <c r="C37" s="6" t="s">
        <v>25</v>
      </c>
      <c r="D37" s="35" t="s">
        <v>29</v>
      </c>
      <c r="E37" s="34" t="s">
        <v>28</v>
      </c>
      <c r="F37" s="7"/>
      <c r="G37" s="104" t="str">
        <f>C37</f>
        <v>танк №</v>
      </c>
      <c r="H37" s="35" t="s">
        <v>29</v>
      </c>
      <c r="I37" s="34" t="s">
        <v>28</v>
      </c>
      <c r="J37" s="4"/>
      <c r="K37" s="115" t="s">
        <v>60</v>
      </c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ht="15.75">
      <c r="A38" s="2"/>
      <c r="B38" s="2"/>
      <c r="C38" s="6">
        <v>1</v>
      </c>
      <c r="D38" s="8">
        <v>530</v>
      </c>
      <c r="E38" s="9">
        <v>176</v>
      </c>
      <c r="F38" s="7"/>
      <c r="G38" s="104">
        <v>1</v>
      </c>
      <c r="H38" s="8">
        <v>1</v>
      </c>
      <c r="I38" s="9">
        <v>2.92</v>
      </c>
      <c r="J38" s="4"/>
      <c r="K38" s="115" t="s">
        <v>62</v>
      </c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ht="15.75">
      <c r="A39" s="2"/>
      <c r="B39" s="2"/>
      <c r="C39" s="6">
        <v>2</v>
      </c>
      <c r="D39" s="9">
        <v>540</v>
      </c>
      <c r="E39" s="8">
        <v>179</v>
      </c>
      <c r="F39" s="7"/>
      <c r="G39" s="104">
        <v>2</v>
      </c>
      <c r="H39" s="9">
        <v>8</v>
      </c>
      <c r="I39" s="8">
        <v>9.65</v>
      </c>
      <c r="J39" s="4"/>
      <c r="K39" s="115" t="s">
        <v>61</v>
      </c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ht="15.75">
      <c r="A40" s="2"/>
      <c r="B40" s="2"/>
      <c r="C40" s="6">
        <v>3</v>
      </c>
      <c r="D40" s="8">
        <v>530</v>
      </c>
      <c r="E40" s="9">
        <v>193.31</v>
      </c>
      <c r="F40" s="7"/>
      <c r="G40" s="104">
        <v>3</v>
      </c>
      <c r="H40" s="8">
        <v>2</v>
      </c>
      <c r="I40" s="9">
        <v>4.36</v>
      </c>
      <c r="J40" s="4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ht="15.75">
      <c r="A41" s="2"/>
      <c r="B41" s="2"/>
      <c r="C41" s="6">
        <v>4</v>
      </c>
      <c r="D41" s="9">
        <v>535</v>
      </c>
      <c r="E41" s="8">
        <v>196.24</v>
      </c>
      <c r="F41" s="7"/>
      <c r="G41" s="104">
        <v>4</v>
      </c>
      <c r="H41" s="9">
        <v>6</v>
      </c>
      <c r="I41" s="8">
        <v>9.21</v>
      </c>
      <c r="J41" s="4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ht="15.75">
      <c r="A42" s="2"/>
      <c r="B42" s="2"/>
      <c r="C42" s="6">
        <v>5</v>
      </c>
      <c r="D42" s="8">
        <v>520</v>
      </c>
      <c r="E42" s="9">
        <v>190.01</v>
      </c>
      <c r="F42" s="7"/>
      <c r="G42" s="104">
        <v>5</v>
      </c>
      <c r="H42" s="8">
        <v>10</v>
      </c>
      <c r="I42" s="10">
        <v>14.11</v>
      </c>
      <c r="J42" s="4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ht="15.75">
      <c r="A43" s="2"/>
      <c r="B43" s="2"/>
      <c r="C43" s="6">
        <v>6</v>
      </c>
      <c r="D43" s="9">
        <v>530</v>
      </c>
      <c r="E43" s="11">
        <v>195.4</v>
      </c>
      <c r="F43" s="7"/>
      <c r="G43" s="104">
        <v>6</v>
      </c>
      <c r="H43" s="9">
        <v>9</v>
      </c>
      <c r="I43" s="8">
        <v>12.88</v>
      </c>
      <c r="J43" s="4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ht="15.75">
      <c r="A44" s="2"/>
      <c r="B44" s="2"/>
      <c r="C44" s="6">
        <v>7</v>
      </c>
      <c r="D44" s="8">
        <v>550</v>
      </c>
      <c r="E44" s="9">
        <v>197.05</v>
      </c>
      <c r="F44" s="7"/>
      <c r="G44" s="104">
        <v>7</v>
      </c>
      <c r="H44" s="8">
        <v>11</v>
      </c>
      <c r="I44" s="9">
        <v>13.34</v>
      </c>
      <c r="J44" s="4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ht="15.75">
      <c r="A45" s="2"/>
      <c r="B45" s="2"/>
      <c r="C45" s="6">
        <v>8</v>
      </c>
      <c r="D45" s="9">
        <v>550</v>
      </c>
      <c r="E45" s="8">
        <v>212.24</v>
      </c>
      <c r="F45" s="7"/>
      <c r="G45" s="104">
        <v>8</v>
      </c>
      <c r="H45" s="9">
        <v>4</v>
      </c>
      <c r="I45" s="8">
        <v>6.94</v>
      </c>
      <c r="J45" s="4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ht="15.75">
      <c r="A46" s="2"/>
      <c r="B46" s="2"/>
      <c r="C46" s="7"/>
      <c r="D46" s="36" t="s">
        <v>24</v>
      </c>
      <c r="E46" s="12">
        <f>E38+E39+E40+E41+E42+E43+E44+E45</f>
        <v>1539.25</v>
      </c>
      <c r="F46" s="13" t="s">
        <v>27</v>
      </c>
      <c r="G46" s="101"/>
      <c r="H46" s="36" t="s">
        <v>24</v>
      </c>
      <c r="I46" s="12">
        <f>I38+I39+I40+I41+I42+I43+I44+I45</f>
        <v>73.41</v>
      </c>
      <c r="J46" s="7" t="s">
        <v>33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ht="15.75">
      <c r="A47" s="2"/>
      <c r="B47" s="2"/>
      <c r="C47" s="7"/>
      <c r="D47" s="14" t="s">
        <v>32</v>
      </c>
      <c r="E47" s="15">
        <v>1.008</v>
      </c>
      <c r="F47" s="7" t="s">
        <v>30</v>
      </c>
      <c r="G47" s="101"/>
      <c r="H47" s="14" t="s">
        <v>32</v>
      </c>
      <c r="I47" s="15">
        <v>1.008</v>
      </c>
      <c r="J47" s="7" t="s">
        <v>30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ht="15.75">
      <c r="A48" s="2"/>
      <c r="B48" s="2"/>
      <c r="C48" s="7"/>
      <c r="D48" s="37" t="s">
        <v>24</v>
      </c>
      <c r="E48" s="16">
        <f>E46*E47</f>
        <v>1551.564</v>
      </c>
      <c r="F48" s="7" t="s">
        <v>31</v>
      </c>
      <c r="G48" s="101"/>
      <c r="H48" s="37" t="s">
        <v>24</v>
      </c>
      <c r="I48" s="12">
        <f>I46*I47</f>
        <v>73.99728</v>
      </c>
      <c r="J48" s="7" t="s">
        <v>31</v>
      </c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ht="15.75">
      <c r="A49" s="2"/>
      <c r="B49" s="2"/>
      <c r="C49" s="2"/>
      <c r="D49" s="2"/>
      <c r="E49" s="2"/>
      <c r="F49" s="2"/>
      <c r="G49" s="97"/>
      <c r="H49" s="98"/>
      <c r="I49" s="98"/>
      <c r="J49" s="2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ht="15.75">
      <c r="A50" s="119" t="s">
        <v>38</v>
      </c>
      <c r="B50" s="120"/>
      <c r="C50" s="121"/>
      <c r="D50" s="75"/>
      <c r="E50" s="96">
        <f>D33+E48</f>
        <v>1665.114</v>
      </c>
      <c r="F50" s="75"/>
      <c r="G50" s="102"/>
      <c r="H50" s="103"/>
      <c r="I50" s="95">
        <f>H33+I48</f>
        <v>179.54728</v>
      </c>
      <c r="J50" s="2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5.75">
      <c r="A51" s="2"/>
      <c r="B51" s="2"/>
      <c r="C51" s="2"/>
      <c r="D51" s="2"/>
      <c r="E51" s="2"/>
      <c r="F51" s="2"/>
      <c r="G51" s="97"/>
      <c r="H51" s="98"/>
      <c r="I51" s="98"/>
      <c r="J51" s="2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</sheetData>
  <mergeCells count="60">
    <mergeCell ref="G35:I35"/>
    <mergeCell ref="N32:Q32"/>
    <mergeCell ref="E1:G1"/>
    <mergeCell ref="D2:H2"/>
    <mergeCell ref="D3:H3"/>
    <mergeCell ref="D4:H4"/>
    <mergeCell ref="D7:E7"/>
    <mergeCell ref="D6:E6"/>
    <mergeCell ref="H6:I6"/>
    <mergeCell ref="H7:I7"/>
    <mergeCell ref="D11:E11"/>
    <mergeCell ref="A8:C8"/>
    <mergeCell ref="A9:C9"/>
    <mergeCell ref="A10:C10"/>
    <mergeCell ref="A11:C11"/>
    <mergeCell ref="D8:E8"/>
    <mergeCell ref="D16:E16"/>
    <mergeCell ref="D19:E19"/>
    <mergeCell ref="H19:I19"/>
    <mergeCell ref="H22:I22"/>
    <mergeCell ref="D22:E22"/>
    <mergeCell ref="H16:I16"/>
    <mergeCell ref="D13:D15"/>
    <mergeCell ref="E13:E15"/>
    <mergeCell ref="H8:I8"/>
    <mergeCell ref="H9:I9"/>
    <mergeCell ref="H10:I10"/>
    <mergeCell ref="H11:I11"/>
    <mergeCell ref="H13:H15"/>
    <mergeCell ref="I13:I15"/>
    <mergeCell ref="D9:E9"/>
    <mergeCell ref="D10:E10"/>
    <mergeCell ref="R13:S13"/>
    <mergeCell ref="R8:S8"/>
    <mergeCell ref="L11:M11"/>
    <mergeCell ref="N11:O11"/>
    <mergeCell ref="P11:Q11"/>
    <mergeCell ref="R11:S11"/>
    <mergeCell ref="L7:M8"/>
    <mergeCell ref="N7:O8"/>
    <mergeCell ref="P8:Q8"/>
    <mergeCell ref="R7:S7"/>
    <mergeCell ref="N2:Q2"/>
    <mergeCell ref="L13:M13"/>
    <mergeCell ref="N13:O13"/>
    <mergeCell ref="P13:Q13"/>
    <mergeCell ref="P7:Q7"/>
    <mergeCell ref="L6:M6"/>
    <mergeCell ref="O5:P5"/>
    <mergeCell ref="N6:O6"/>
    <mergeCell ref="A37:B37"/>
    <mergeCell ref="A50:C50"/>
    <mergeCell ref="L20:M20"/>
    <mergeCell ref="P20:Q20"/>
    <mergeCell ref="L26:M26"/>
    <mergeCell ref="P26:Q26"/>
    <mergeCell ref="N28:O28"/>
    <mergeCell ref="D25:E25"/>
    <mergeCell ref="H25:I25"/>
    <mergeCell ref="C35:E35"/>
  </mergeCells>
  <printOptions/>
  <pageMargins left="0.3937007874015748" right="0.3937007874015748" top="0.3937007874015748" bottom="0.3937007874015748" header="0" footer="0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flot</dc:creator>
  <cp:keywords/>
  <dc:description/>
  <cp:lastModifiedBy>Oleg Boriskin</cp:lastModifiedBy>
  <cp:lastPrinted>2002-03-03T18:03:42Z</cp:lastPrinted>
  <dcterms:created xsi:type="dcterms:W3CDTF">2002-03-01T17:15:12Z</dcterms:created>
  <dcterms:modified xsi:type="dcterms:W3CDTF">2004-10-21T20:34:14Z</dcterms:modified>
  <cp:category/>
  <cp:version/>
  <cp:contentType/>
  <cp:contentStatus/>
</cp:coreProperties>
</file>