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480" yWindow="105" windowWidth="15195" windowHeight="946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CHIEF OFFICER</author>
  </authors>
  <commentList>
    <comment ref="C6" authorId="0">
      <text>
        <r>
          <rPr>
            <b/>
            <sz val="9"/>
            <rFont val="Tahoma"/>
            <family val="0"/>
          </rPr>
          <t>Oleg Boriskin:</t>
        </r>
        <r>
          <rPr>
            <sz val="9"/>
            <rFont val="Tahoma"/>
            <family val="0"/>
          </rPr>
          <t xml:space="preserve">
If "Aspect" choosen:
-60 for port 60
 60 for starboard 60</t>
        </r>
      </text>
    </comment>
  </commentList>
</comments>
</file>

<file path=xl/sharedStrings.xml><?xml version="1.0" encoding="utf-8"?>
<sst xmlns="http://schemas.openxmlformats.org/spreadsheetml/2006/main" count="372" uniqueCount="28">
  <si>
    <t>x1=</t>
  </si>
  <si>
    <t>y1=</t>
  </si>
  <si>
    <t>x2=</t>
  </si>
  <si>
    <t>y2=</t>
  </si>
  <si>
    <t>N</t>
  </si>
  <si>
    <t>S</t>
  </si>
  <si>
    <t>E</t>
  </si>
  <si>
    <t>W</t>
  </si>
  <si>
    <t>NE</t>
  </si>
  <si>
    <t>SE</t>
  </si>
  <si>
    <t>SW</t>
  </si>
  <si>
    <t>NW</t>
  </si>
  <si>
    <t>NNE</t>
  </si>
  <si>
    <t>ENE</t>
  </si>
  <si>
    <t>ESE</t>
  </si>
  <si>
    <t>SSE</t>
  </si>
  <si>
    <t>SSW</t>
  </si>
  <si>
    <t>WSW</t>
  </si>
  <si>
    <t>WNW</t>
  </si>
  <si>
    <t>NNW</t>
  </si>
  <si>
    <t>баллы</t>
  </si>
  <si>
    <t>узлы</t>
  </si>
  <si>
    <t>км/час</t>
  </si>
  <si>
    <t>м/с</t>
  </si>
  <si>
    <t>Veter Ver. 1,4  © Oleg Boriskin  2007 e-mail: oboriskin@mail.ru</t>
  </si>
  <si>
    <t>http://www.bgicrew.com/</t>
  </si>
  <si>
    <t>E-mail : crew.spb@baltic-crew.com</t>
  </si>
  <si>
    <t>реклама: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</si>
</sst>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\°"/>
    <numFmt numFmtId="181" formatCode="0.000"/>
    <numFmt numFmtId="182" formatCode="000.0\°"/>
    <numFmt numFmtId="183" formatCode="000.00\°"/>
    <numFmt numFmtId="184" formatCode="0.0"/>
  </numFmts>
  <fonts count="2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color indexed="57"/>
      <name val="Arial Cyr"/>
      <family val="0"/>
    </font>
    <font>
      <sz val="10"/>
      <color indexed="57"/>
      <name val="Arial Cyr"/>
      <family val="0"/>
    </font>
    <font>
      <sz val="10"/>
      <color indexed="9"/>
      <name val="Arial Cyr"/>
      <family val="0"/>
    </font>
    <font>
      <sz val="10.75"/>
      <name val="Arial Cyr"/>
      <family val="0"/>
    </font>
    <font>
      <sz val="11.5"/>
      <name val="Arial Cyr"/>
      <family val="0"/>
    </font>
    <font>
      <sz val="8"/>
      <name val="Times New Roman"/>
      <family val="1"/>
    </font>
    <font>
      <sz val="8"/>
      <name val="Tahoma"/>
      <family val="2"/>
    </font>
    <font>
      <sz val="10"/>
      <color indexed="22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5"/>
      <color indexed="22"/>
      <name val="Arial Cyr"/>
      <family val="0"/>
    </font>
    <font>
      <u val="single"/>
      <sz val="20"/>
      <color indexed="12"/>
      <name val="Arial Cyr"/>
      <family val="0"/>
    </font>
    <font>
      <u val="single"/>
      <sz val="20"/>
      <color indexed="36"/>
      <name val="Arial Cyr"/>
      <family val="0"/>
    </font>
    <font>
      <u val="single"/>
      <sz val="8"/>
      <color indexed="12"/>
      <name val="Arial Cyr"/>
      <family val="0"/>
    </font>
    <font>
      <u val="single"/>
      <sz val="6"/>
      <color indexed="12"/>
      <name val="Arial Cyr"/>
      <family val="0"/>
    </font>
    <font>
      <sz val="5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182" fontId="4" fillId="3" borderId="1" xfId="0" applyNumberFormat="1" applyFont="1" applyFill="1" applyBorder="1" applyAlignment="1" applyProtection="1">
      <alignment horizontal="center"/>
      <protection locked="0"/>
    </xf>
    <xf numFmtId="184" fontId="0" fillId="3" borderId="1" xfId="0" applyNumberForma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>
      <alignment/>
    </xf>
    <xf numFmtId="0" fontId="14" fillId="2" borderId="0" xfId="0" applyFont="1" applyFill="1" applyAlignment="1" applyProtection="1">
      <alignment/>
      <protection locked="0"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 applyProtection="1">
      <alignment/>
      <protection locked="0"/>
    </xf>
    <xf numFmtId="183" fontId="0" fillId="4" borderId="1" xfId="0" applyNumberFormat="1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/>
      <protection hidden="1"/>
    </xf>
    <xf numFmtId="0" fontId="0" fillId="2" borderId="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2" fontId="0" fillId="2" borderId="12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80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17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0" fillId="5" borderId="13" xfId="0" applyFill="1" applyBorder="1" applyAlignment="1">
      <alignment vertical="distributed"/>
    </xf>
    <xf numFmtId="0" fontId="0" fillId="5" borderId="0" xfId="0" applyFill="1" applyBorder="1" applyAlignment="1">
      <alignment vertical="distributed"/>
    </xf>
    <xf numFmtId="0" fontId="20" fillId="5" borderId="0" xfId="15" applyFont="1" applyFill="1" applyAlignment="1">
      <alignment/>
    </xf>
    <xf numFmtId="0" fontId="21" fillId="5" borderId="0" xfId="15" applyFont="1" applyFill="1" applyAlignment="1">
      <alignment/>
    </xf>
    <xf numFmtId="0" fontId="22" fillId="2" borderId="0" xfId="0" applyFont="1" applyFill="1" applyAlignment="1">
      <alignment/>
    </xf>
    <xf numFmtId="0" fontId="22" fillId="5" borderId="2" xfId="0" applyFont="1" applyFill="1" applyBorder="1" applyAlignment="1">
      <alignment horizontal="center" vertical="distributed"/>
    </xf>
    <xf numFmtId="0" fontId="22" fillId="5" borderId="14" xfId="0" applyFont="1" applyFill="1" applyBorder="1" applyAlignment="1">
      <alignment horizontal="center" vertical="distributed"/>
    </xf>
    <xf numFmtId="0" fontId="22" fillId="5" borderId="3" xfId="0" applyFont="1" applyFill="1" applyBorder="1" applyAlignment="1">
      <alignment horizontal="center" vertical="distributed"/>
    </xf>
    <xf numFmtId="0" fontId="0" fillId="2" borderId="0" xfId="0" applyFill="1" applyAlignment="1" applyProtection="1">
      <alignment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Курс судна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Лист1!$F$2:$F$5</c:f>
              <c:numCache/>
            </c:numRef>
          </c:xVal>
          <c:yVal>
            <c:numRef>
              <c:f>Лист1!$G$2:$G$5</c:f>
              <c:numCache/>
            </c:numRef>
          </c:yVal>
          <c:smooth val="0"/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Кажущийся ветер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Лист1!$F$7:$F$11</c:f>
              <c:numCache/>
            </c:numRef>
          </c:xVal>
          <c:yVal>
            <c:numRef>
              <c:f>Лист1!$G$7:$G$11</c:f>
              <c:numCache/>
            </c:numRef>
          </c:yVal>
          <c:smooth val="0"/>
        </c:ser>
        <c:ser>
          <c:idx val="2"/>
          <c:order val="2"/>
          <c:tx>
            <c:strRef>
              <c:f>Лист1!$B$9</c:f>
              <c:strCache>
                <c:ptCount val="1"/>
                <c:pt idx="0">
                  <c:v>Истинный ветер: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ymbol val="x"/>
              <c:size val="6"/>
              <c:spPr>
                <a:noFill/>
                <a:ln>
                  <a:noFill/>
                </a:ln>
              </c:spPr>
            </c:marker>
          </c:dPt>
          <c:xVal>
            <c:numRef>
              <c:f>Лист1!$F$13:$F$17</c:f>
              <c:numCache/>
            </c:numRef>
          </c:xVal>
          <c:yVal>
            <c:numRef>
              <c:f>Лист1!$G$13:$G$17</c:f>
              <c:numCache/>
            </c:numRef>
          </c:yVal>
          <c:smooth val="0"/>
        </c:ser>
        <c:ser>
          <c:idx val="3"/>
          <c:order val="3"/>
          <c:tx>
            <c:v>cvv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Лист1!$F$7</c:f>
              <c:numCache/>
            </c:numRef>
          </c:xVal>
          <c:yVal>
            <c:numRef>
              <c:f>Лист1!$G$7</c:f>
              <c:numCache/>
            </c:numRef>
          </c:yVal>
          <c:smooth val="0"/>
        </c:ser>
        <c:axId val="27969024"/>
        <c:axId val="50394625"/>
      </c:scatterChart>
      <c:valAx>
        <c:axId val="27969024"/>
        <c:scaling>
          <c:orientation val="minMax"/>
          <c:max val="50"/>
          <c:min val="-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394625"/>
        <c:crosses val="autoZero"/>
        <c:crossBetween val="midCat"/>
        <c:dispUnits/>
        <c:majorUnit val="10"/>
        <c:minorUnit val="5"/>
      </c:valAx>
      <c:valAx>
        <c:axId val="50394625"/>
        <c:scaling>
          <c:orientation val="minMax"/>
          <c:max val="50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969024"/>
        <c:crosses val="autoZero"/>
        <c:crossBetween val="midCat"/>
        <c:dispUnits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28575</xdr:rowOff>
    </xdr:from>
    <xdr:to>
      <xdr:col>7</xdr:col>
      <xdr:colOff>2038350</xdr:colOff>
      <xdr:row>16</xdr:row>
      <xdr:rowOff>133350</xdr:rowOff>
    </xdr:to>
    <xdr:graphicFrame>
      <xdr:nvGraphicFramePr>
        <xdr:cNvPr id="1" name="Chart 23"/>
        <xdr:cNvGraphicFramePr/>
      </xdr:nvGraphicFramePr>
      <xdr:xfrm>
        <a:off x="2705100" y="28575"/>
        <a:ext cx="35623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971550</xdr:colOff>
      <xdr:row>11</xdr:row>
      <xdr:rowOff>66675</xdr:rowOff>
    </xdr:from>
    <xdr:to>
      <xdr:col>5</xdr:col>
      <xdr:colOff>0</xdr:colOff>
      <xdr:row>14</xdr:row>
      <xdr:rowOff>38100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2162175"/>
          <a:ext cx="1438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gicrew.com/" TargetMode="External" /><Relationship Id="rId2" Type="http://schemas.openxmlformats.org/officeDocument/2006/relationships/hyperlink" Target="mailto:crew.spb@baltic-crew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360"/>
  <sheetViews>
    <sheetView showGridLines="0" showRowColHeaders="0" tabSelected="1" showOutlineSymbols="0" zoomScale="200" zoomScaleNormal="200" workbookViewId="0" topLeftCell="A1">
      <selection activeCell="H17" sqref="H17"/>
    </sheetView>
  </sheetViews>
  <sheetFormatPr defaultColWidth="9.00390625" defaultRowHeight="12.75"/>
  <cols>
    <col min="1" max="1" width="1.875" style="12" customWidth="1"/>
    <col min="2" max="2" width="12.875" style="12" customWidth="1"/>
    <col min="3" max="3" width="8.25390625" style="12" customWidth="1"/>
    <col min="4" max="4" width="6.875" style="12" customWidth="1"/>
    <col min="5" max="5" width="3.625" style="12" customWidth="1"/>
    <col min="6" max="6" width="12.875" style="12" customWidth="1"/>
    <col min="7" max="7" width="9.125" style="12" customWidth="1"/>
    <col min="8" max="8" width="30.75390625" style="12" customWidth="1"/>
    <col min="9" max="9" width="0" style="17" hidden="1" customWidth="1"/>
    <col min="10" max="10" width="13.00390625" style="17" hidden="1" customWidth="1"/>
    <col min="11" max="11" width="6.25390625" style="17" hidden="1" customWidth="1"/>
    <col min="12" max="12" width="6.875" style="17" hidden="1" customWidth="1"/>
    <col min="13" max="13" width="5.00390625" style="17" hidden="1" customWidth="1"/>
    <col min="14" max="14" width="5.25390625" style="17" hidden="1" customWidth="1"/>
    <col min="15" max="15" width="6.00390625" style="17" hidden="1" customWidth="1"/>
    <col min="16" max="18" width="0" style="17" hidden="1" customWidth="1"/>
    <col min="19" max="19" width="0" style="12" hidden="1" customWidth="1"/>
    <col min="20" max="16384" width="9.125" style="12" customWidth="1"/>
  </cols>
  <sheetData>
    <row r="1" spans="3:17" ht="15">
      <c r="C1" s="14" t="str">
        <f>IF($B$15=1,"Wind","Ветер")</f>
        <v>Ветер</v>
      </c>
      <c r="F1" s="41" t="str">
        <f>B2</f>
        <v>Судно</v>
      </c>
      <c r="G1" s="41"/>
      <c r="I1" s="18" t="s">
        <v>0</v>
      </c>
      <c r="J1" s="18">
        <f>IF(D3=1,(SIN(RADIANS(C3)))*C4,IF(D3=2,(SIN(RADIANS(C3)))*C4/0.51444444,IF(D3=3,(SIN(RADIANS(C3)))*C4/1.852,"!")))</f>
        <v>16.976702090827754</v>
      </c>
      <c r="K1" s="17">
        <v>1</v>
      </c>
      <c r="L1" s="17">
        <v>0</v>
      </c>
      <c r="M1" s="17">
        <v>1</v>
      </c>
      <c r="N1" s="17" t="s">
        <v>4</v>
      </c>
      <c r="O1" s="25">
        <v>1</v>
      </c>
      <c r="P1" s="32">
        <f>ROUND(SQRT((J3-J1)^2+(J4-J2)^2),2)</f>
        <v>42.61</v>
      </c>
      <c r="Q1" s="26" t="str">
        <f>IF($B$15=1,"kts","уз")</f>
        <v>уз</v>
      </c>
    </row>
    <row r="2" spans="2:17" ht="15" customHeight="1">
      <c r="B2" s="11" t="str">
        <f>IF($B$15=1,"Ship","Судно")</f>
        <v>Судно</v>
      </c>
      <c r="C2" s="3"/>
      <c r="F2" s="16">
        <f>J1</f>
        <v>16.976702090827754</v>
      </c>
      <c r="G2" s="16">
        <f>J2</f>
        <v>0.8897112561300474</v>
      </c>
      <c r="I2" s="18" t="s">
        <v>1</v>
      </c>
      <c r="J2" s="18">
        <f>IF(D3=1,(COS(RADIANS(C3)))*C4,IF(D3=2,(COS(RADIANS(C3)))*C4/0.51444444,IF(D3=3,(COS(RADIANS(C3)))*C4/1.852,"!")))</f>
        <v>0.8897112561300474</v>
      </c>
      <c r="K2" s="17">
        <f>1+K1</f>
        <v>2</v>
      </c>
      <c r="L2" s="17">
        <v>1</v>
      </c>
      <c r="M2" s="17">
        <f>1+M1</f>
        <v>2</v>
      </c>
      <c r="N2" s="17" t="s">
        <v>4</v>
      </c>
      <c r="O2" s="27">
        <v>2</v>
      </c>
      <c r="P2" s="19">
        <f>ROUND(P1*0.51444444,2)</f>
        <v>21.92</v>
      </c>
      <c r="Q2" s="28" t="str">
        <f>IF($B$15=1,"m/s","м/с")</f>
        <v>м/с</v>
      </c>
    </row>
    <row r="3" spans="2:17" ht="15" customHeight="1">
      <c r="B3" s="4" t="str">
        <f>IF($B$15=1,"Ship's course","Курс судна")</f>
        <v>Курс судна</v>
      </c>
      <c r="C3" s="9">
        <v>87</v>
      </c>
      <c r="D3" s="15">
        <v>1</v>
      </c>
      <c r="F3" s="16">
        <f>-J2/8</f>
        <v>-0.11121390701625593</v>
      </c>
      <c r="G3" s="16">
        <f>J1/8</f>
        <v>2.122087761353469</v>
      </c>
      <c r="I3" s="18" t="s">
        <v>2</v>
      </c>
      <c r="J3" s="18">
        <f>IF(D6=1,(SIN(RADIANS(P6)))*C7,IF(D6=2,(SIN(RADIANS(P6)))*C7/0.51444444,IF(D6=3,(SIN(RADIANS(P6)))*C7/1.852,IF(D6=4,(SIN(RADIANS(P6)))*VLOOKUP(C7,O9:R21,2),"!"))))</f>
        <v>11.068287553570338</v>
      </c>
      <c r="K3" s="17">
        <f aca="true" t="shared" si="0" ref="K3:K66">1+K2</f>
        <v>3</v>
      </c>
      <c r="L3" s="17">
        <v>1</v>
      </c>
      <c r="M3" s="17">
        <f aca="true" t="shared" si="1" ref="M3:M66">1+M2</f>
        <v>3</v>
      </c>
      <c r="N3" s="17" t="s">
        <v>4</v>
      </c>
      <c r="O3" s="27">
        <v>3</v>
      </c>
      <c r="P3" s="24">
        <f>ROUND(P1*1.852,2)</f>
        <v>78.91</v>
      </c>
      <c r="Q3" s="28" t="str">
        <f>IF($B$15=1,"km/h","км/час")</f>
        <v>км/час</v>
      </c>
    </row>
    <row r="4" spans="2:17" ht="15" customHeight="1" thickBot="1">
      <c r="B4" s="5" t="str">
        <f>IF($B$15=1,"Speed","Скорость")</f>
        <v>Скорость</v>
      </c>
      <c r="C4" s="10">
        <v>17</v>
      </c>
      <c r="D4" s="12" t="str">
        <f>IF($B$15=1,"kts","уз")</f>
        <v>уз</v>
      </c>
      <c r="F4" s="16">
        <f>J2/8</f>
        <v>0.11121390701625593</v>
      </c>
      <c r="G4" s="16">
        <f>-J1/8</f>
        <v>-2.122087761353469</v>
      </c>
      <c r="I4" s="18" t="s">
        <v>3</v>
      </c>
      <c r="J4" s="18">
        <f>IF(D6=1,(COS(RADIANS(P6)))*C7,IF(D6=2,(COS(RADIANS(P6)))*C7/0.51444444,IF(D6=3,(COS(RADIANS(P6)))*C7/1.852,IF(D6=4,(COS(RADIANS(P6)))*VLOOKUP(C7,O9:R21,2),"!"))))</f>
        <v>-41.30741150270669</v>
      </c>
      <c r="K4" s="17">
        <f t="shared" si="0"/>
        <v>4</v>
      </c>
      <c r="L4" s="17">
        <v>2</v>
      </c>
      <c r="M4" s="17">
        <f t="shared" si="1"/>
        <v>4</v>
      </c>
      <c r="N4" s="17" t="s">
        <v>4</v>
      </c>
      <c r="O4" s="29">
        <v>4</v>
      </c>
      <c r="P4" s="33">
        <f>VLOOKUP(P1,K1:L76,2)</f>
        <v>9</v>
      </c>
      <c r="Q4" s="31" t="str">
        <f>IF($B$15=1,"Beufort","баллов")</f>
        <v>баллов</v>
      </c>
    </row>
    <row r="5" spans="2:16" ht="15" customHeight="1">
      <c r="B5" s="6" t="str">
        <f>IF($B$15=1,"Relative wind","Кажущийся ветер")</f>
        <v>Кажущийся ветер</v>
      </c>
      <c r="C5" s="3"/>
      <c r="F5" s="16">
        <f>F2</f>
        <v>16.976702090827754</v>
      </c>
      <c r="G5" s="16">
        <f>G2</f>
        <v>0.8897112561300474</v>
      </c>
      <c r="K5" s="17">
        <f t="shared" si="0"/>
        <v>5</v>
      </c>
      <c r="L5" s="17">
        <v>2</v>
      </c>
      <c r="M5" s="17">
        <f t="shared" si="1"/>
        <v>5</v>
      </c>
      <c r="N5" s="17" t="s">
        <v>4</v>
      </c>
      <c r="P5" s="20">
        <v>1</v>
      </c>
    </row>
    <row r="6" spans="2:17" ht="15" customHeight="1">
      <c r="B6" s="7" t="str">
        <f>IF($B$15=1,"Direction","Направление")</f>
        <v>Направление</v>
      </c>
      <c r="C6" s="9">
        <v>78</v>
      </c>
      <c r="D6" s="15">
        <v>2</v>
      </c>
      <c r="F6" s="41" t="str">
        <f>B5</f>
        <v>Кажущийся ветер</v>
      </c>
      <c r="G6" s="41"/>
      <c r="H6" s="38"/>
      <c r="K6" s="17">
        <f t="shared" si="0"/>
        <v>6</v>
      </c>
      <c r="L6" s="17">
        <v>2</v>
      </c>
      <c r="M6" s="17">
        <f t="shared" si="1"/>
        <v>6</v>
      </c>
      <c r="N6" s="17" t="s">
        <v>4</v>
      </c>
      <c r="O6" s="17">
        <f>IF(P7=1,C6,C3+C6)</f>
        <v>165</v>
      </c>
      <c r="P6" s="9">
        <f>IF(O6&lt;0,O6+360,IF(O6&gt;360,O6-360,O6))</f>
        <v>165</v>
      </c>
      <c r="Q6" s="17" t="str">
        <f>IF($B$15=1,"True","Истинное")</f>
        <v>Истинное</v>
      </c>
    </row>
    <row r="7" spans="2:17" ht="15" customHeight="1" thickBot="1">
      <c r="B7" s="8" t="str">
        <f>IF($B$15=1,"Force","Скорость")</f>
        <v>Скорость</v>
      </c>
      <c r="C7" s="10">
        <v>22</v>
      </c>
      <c r="D7" s="12" t="str">
        <f>IF($B$15=1,"kts","уз")</f>
        <v>уз</v>
      </c>
      <c r="F7" s="16">
        <f>J3</f>
        <v>11.068287553570338</v>
      </c>
      <c r="G7" s="16">
        <f>J4</f>
        <v>-41.30741150270669</v>
      </c>
      <c r="H7" s="17"/>
      <c r="K7" s="17">
        <f t="shared" si="0"/>
        <v>7</v>
      </c>
      <c r="L7" s="17">
        <v>3</v>
      </c>
      <c r="M7" s="17">
        <f t="shared" si="1"/>
        <v>7</v>
      </c>
      <c r="N7" s="17" t="s">
        <v>4</v>
      </c>
      <c r="P7" s="20">
        <v>2</v>
      </c>
      <c r="Q7" s="17" t="str">
        <f>IF($B$15=1,"Relative","Относительное")</f>
        <v>Относительное</v>
      </c>
    </row>
    <row r="8" spans="6:18" ht="15" customHeight="1">
      <c r="F8" s="16">
        <v>0</v>
      </c>
      <c r="G8" s="16">
        <v>0</v>
      </c>
      <c r="H8" s="17"/>
      <c r="K8" s="17">
        <f t="shared" si="0"/>
        <v>8</v>
      </c>
      <c r="L8" s="17">
        <v>3</v>
      </c>
      <c r="M8" s="17">
        <f t="shared" si="1"/>
        <v>8</v>
      </c>
      <c r="N8" s="17" t="s">
        <v>4</v>
      </c>
      <c r="O8" s="34" t="s">
        <v>20</v>
      </c>
      <c r="P8" s="35" t="s">
        <v>21</v>
      </c>
      <c r="Q8" s="35" t="s">
        <v>22</v>
      </c>
      <c r="R8" s="36" t="s">
        <v>23</v>
      </c>
    </row>
    <row r="9" spans="2:18" ht="15" customHeight="1">
      <c r="B9" s="2" t="str">
        <f>IF($B$15=1,"True wind","Истинный ветер:")</f>
        <v>Истинный ветер:</v>
      </c>
      <c r="C9" s="3"/>
      <c r="D9" s="13"/>
      <c r="F9" s="16">
        <f>F8+(F7-F8)/10</f>
        <v>1.1068287553570337</v>
      </c>
      <c r="G9" s="16">
        <f>G8+(G7-G8)/20</f>
        <v>-2.0653705751353346</v>
      </c>
      <c r="H9" s="17"/>
      <c r="K9" s="17">
        <f t="shared" si="0"/>
        <v>9</v>
      </c>
      <c r="L9" s="17">
        <v>3</v>
      </c>
      <c r="M9" s="17">
        <f t="shared" si="1"/>
        <v>9</v>
      </c>
      <c r="N9" s="17" t="s">
        <v>4</v>
      </c>
      <c r="O9" s="27">
        <v>0</v>
      </c>
      <c r="P9" s="24">
        <v>0</v>
      </c>
      <c r="Q9" s="24">
        <f>P9*1.852</f>
        <v>0</v>
      </c>
      <c r="R9" s="28">
        <f>P9*0.514444</f>
        <v>0</v>
      </c>
    </row>
    <row r="10" spans="2:18" ht="15" customHeight="1">
      <c r="B10" s="1" t="str">
        <f>IF($B$15=1,"Direction","Направление")</f>
        <v>Направление</v>
      </c>
      <c r="C10" s="21">
        <f>IF((F13-F14)&lt;0,180+IF(DEGREES(ATAN((J3-J1)/(J4-J2)))&lt;0,180+DEGREES(ATAN((J3-J1)/(J4-J2))),DEGREES(ATAN((J3-J1)/(J4-J2)))),IF(DEGREES(ATAN((J3-J1)/(J4-J2)))&lt;0,180+DEGREES(ATAN((J3-J1)/(J4-J2))),DEGREES(ATAN((J3-J1)/(J4-J2)))))</f>
        <v>187.97069886671886</v>
      </c>
      <c r="D10" s="23" t="str">
        <f>VLOOKUP(C10,M1:N360,2)</f>
        <v>S</v>
      </c>
      <c r="F10" s="16">
        <f>F8+(F7-F8)/20</f>
        <v>0.5534143776785169</v>
      </c>
      <c r="G10" s="16">
        <f>G8+(G7-G8)/10</f>
        <v>-4.130741150270669</v>
      </c>
      <c r="H10" s="39"/>
      <c r="K10" s="17">
        <f t="shared" si="0"/>
        <v>10</v>
      </c>
      <c r="L10" s="17">
        <v>3</v>
      </c>
      <c r="M10" s="17">
        <f t="shared" si="1"/>
        <v>10</v>
      </c>
      <c r="N10" s="17" t="s">
        <v>4</v>
      </c>
      <c r="O10" s="27">
        <v>1</v>
      </c>
      <c r="P10" s="24">
        <v>2</v>
      </c>
      <c r="Q10" s="24">
        <f aca="true" t="shared" si="2" ref="Q10:Q21">P10*1.852</f>
        <v>3.704</v>
      </c>
      <c r="R10" s="28">
        <f aca="true" t="shared" si="3" ref="R10:R21">P10*0.514444</f>
        <v>1.028888</v>
      </c>
    </row>
    <row r="11" spans="2:18" ht="15" customHeight="1">
      <c r="B11" s="1" t="str">
        <f>IF($B$15=1,"Force","Скорость")</f>
        <v>Скорость</v>
      </c>
      <c r="C11" s="22">
        <f>VLOOKUP(P5,O1:P4,2)</f>
        <v>42.61</v>
      </c>
      <c r="F11" s="16">
        <f>F8</f>
        <v>0</v>
      </c>
      <c r="G11" s="16">
        <f>G8</f>
        <v>0</v>
      </c>
      <c r="H11" s="17"/>
      <c r="K11" s="17">
        <f t="shared" si="0"/>
        <v>11</v>
      </c>
      <c r="L11" s="17">
        <v>4</v>
      </c>
      <c r="M11" s="17">
        <f t="shared" si="1"/>
        <v>11</v>
      </c>
      <c r="N11" s="17" t="s">
        <v>4</v>
      </c>
      <c r="O11" s="27">
        <v>2</v>
      </c>
      <c r="P11" s="24">
        <v>5</v>
      </c>
      <c r="Q11" s="24">
        <f t="shared" si="2"/>
        <v>9.26</v>
      </c>
      <c r="R11" s="28">
        <f t="shared" si="3"/>
        <v>2.57222</v>
      </c>
    </row>
    <row r="12" spans="3:18" ht="7.5" customHeight="1">
      <c r="C12" s="46" t="s">
        <v>27</v>
      </c>
      <c r="F12" s="37" t="str">
        <f>B9</f>
        <v>Истинный ветер:</v>
      </c>
      <c r="G12" s="37"/>
      <c r="H12" s="17"/>
      <c r="K12" s="17">
        <f t="shared" si="0"/>
        <v>12</v>
      </c>
      <c r="L12" s="17">
        <v>4</v>
      </c>
      <c r="M12" s="17">
        <f t="shared" si="1"/>
        <v>12</v>
      </c>
      <c r="N12" s="17" t="s">
        <v>12</v>
      </c>
      <c r="O12" s="27">
        <v>3</v>
      </c>
      <c r="P12" s="24">
        <v>8.5</v>
      </c>
      <c r="Q12" s="24">
        <f t="shared" si="2"/>
        <v>15.742</v>
      </c>
      <c r="R12" s="28">
        <f t="shared" si="3"/>
        <v>4.372774</v>
      </c>
    </row>
    <row r="13" spans="3:18" ht="7.5" customHeight="1">
      <c r="C13" s="42"/>
      <c r="D13" s="42"/>
      <c r="E13" s="42"/>
      <c r="F13" s="40">
        <f>J3</f>
        <v>11.068287553570338</v>
      </c>
      <c r="G13" s="40">
        <f>J4</f>
        <v>-41.30741150270669</v>
      </c>
      <c r="H13" s="17"/>
      <c r="K13" s="17">
        <f t="shared" si="0"/>
        <v>13</v>
      </c>
      <c r="L13" s="17">
        <v>4</v>
      </c>
      <c r="M13" s="17">
        <f t="shared" si="1"/>
        <v>13</v>
      </c>
      <c r="N13" s="17" t="s">
        <v>12</v>
      </c>
      <c r="O13" s="27">
        <v>4</v>
      </c>
      <c r="P13" s="24">
        <v>13.5</v>
      </c>
      <c r="Q13" s="24">
        <f t="shared" si="2"/>
        <v>25.002000000000002</v>
      </c>
      <c r="R13" s="28">
        <f t="shared" si="3"/>
        <v>6.944994</v>
      </c>
    </row>
    <row r="14" spans="3:18" ht="12.75" customHeight="1">
      <c r="C14" s="43"/>
      <c r="D14" s="43"/>
      <c r="E14" s="43"/>
      <c r="F14" s="40">
        <f>J1</f>
        <v>16.976702090827754</v>
      </c>
      <c r="G14" s="40">
        <f>J2</f>
        <v>0.8897112561300474</v>
      </c>
      <c r="H14" s="17"/>
      <c r="K14" s="17">
        <f t="shared" si="0"/>
        <v>14</v>
      </c>
      <c r="L14" s="17">
        <v>4</v>
      </c>
      <c r="M14" s="17">
        <f t="shared" si="1"/>
        <v>14</v>
      </c>
      <c r="N14" s="17" t="s">
        <v>12</v>
      </c>
      <c r="O14" s="27">
        <v>5</v>
      </c>
      <c r="P14" s="24">
        <v>19</v>
      </c>
      <c r="Q14" s="24">
        <f t="shared" si="2"/>
        <v>35.188</v>
      </c>
      <c r="R14" s="28">
        <f t="shared" si="3"/>
        <v>9.774436</v>
      </c>
    </row>
    <row r="15" spans="2:18" ht="12.75">
      <c r="B15" s="15">
        <v>2</v>
      </c>
      <c r="C15" s="44" t="s">
        <v>25</v>
      </c>
      <c r="D15" s="43"/>
      <c r="E15" s="43"/>
      <c r="F15" s="16">
        <f>F14+(F13-F14)/10</f>
        <v>16.385860637102013</v>
      </c>
      <c r="G15" s="16">
        <f>G14+(G13-G14)/20</f>
        <v>-1.2201448818117897</v>
      </c>
      <c r="H15" s="17"/>
      <c r="K15" s="17">
        <f t="shared" si="0"/>
        <v>15</v>
      </c>
      <c r="L15" s="17">
        <v>4</v>
      </c>
      <c r="M15" s="17">
        <f t="shared" si="1"/>
        <v>15</v>
      </c>
      <c r="N15" s="17" t="s">
        <v>12</v>
      </c>
      <c r="O15" s="27">
        <v>6</v>
      </c>
      <c r="P15" s="24">
        <v>25</v>
      </c>
      <c r="Q15" s="24">
        <f t="shared" si="2"/>
        <v>46.300000000000004</v>
      </c>
      <c r="R15" s="28">
        <f t="shared" si="3"/>
        <v>12.8611</v>
      </c>
    </row>
    <row r="16" spans="3:18" ht="12.75">
      <c r="C16" s="45" t="s">
        <v>26</v>
      </c>
      <c r="D16" s="43"/>
      <c r="E16" s="43"/>
      <c r="F16" s="16">
        <f>F14+(F13-F14)/20</f>
        <v>16.68128136396488</v>
      </c>
      <c r="G16" s="16">
        <f>G14+(G13-G14)/10</f>
        <v>-3.330001019753627</v>
      </c>
      <c r="H16" s="17"/>
      <c r="K16" s="17">
        <f t="shared" si="0"/>
        <v>16</v>
      </c>
      <c r="L16" s="17">
        <v>4</v>
      </c>
      <c r="M16" s="17">
        <f t="shared" si="1"/>
        <v>16</v>
      </c>
      <c r="N16" s="17" t="s">
        <v>12</v>
      </c>
      <c r="O16" s="27">
        <v>7</v>
      </c>
      <c r="P16" s="24">
        <v>30.5</v>
      </c>
      <c r="Q16" s="24">
        <f t="shared" si="2"/>
        <v>56.486000000000004</v>
      </c>
      <c r="R16" s="28">
        <f t="shared" si="3"/>
        <v>15.690542</v>
      </c>
    </row>
    <row r="17" spans="3:18" ht="76.5" customHeight="1">
      <c r="C17" s="47" t="str">
        <f>IF($B$15=1,"PLACE FOR YOUR ADVERTISEMENT","ЗДЕСЬ МОГЛА БЫТЬ ВАША РЕКЛАМА")</f>
        <v>ЗДЕСЬ МОГЛА БЫТЬ ВАША РЕКЛАМА</v>
      </c>
      <c r="D17" s="48"/>
      <c r="E17" s="49"/>
      <c r="F17" s="16">
        <f>F14</f>
        <v>16.976702090827754</v>
      </c>
      <c r="G17" s="16">
        <f>G14</f>
        <v>0.8897112561300474</v>
      </c>
      <c r="H17" s="17"/>
      <c r="K17" s="17">
        <f t="shared" si="0"/>
        <v>17</v>
      </c>
      <c r="L17" s="17">
        <v>5</v>
      </c>
      <c r="M17" s="17">
        <f t="shared" si="1"/>
        <v>17</v>
      </c>
      <c r="N17" s="17" t="s">
        <v>12</v>
      </c>
      <c r="O17" s="27">
        <v>8</v>
      </c>
      <c r="P17" s="24">
        <v>37</v>
      </c>
      <c r="Q17" s="24">
        <f t="shared" si="2"/>
        <v>68.524</v>
      </c>
      <c r="R17" s="28">
        <f t="shared" si="3"/>
        <v>19.034428000000002</v>
      </c>
    </row>
    <row r="18" spans="2:18" ht="12.75">
      <c r="B18" s="12" t="s">
        <v>24</v>
      </c>
      <c r="C18" s="50"/>
      <c r="K18" s="17">
        <f t="shared" si="0"/>
        <v>18</v>
      </c>
      <c r="L18" s="17">
        <v>5</v>
      </c>
      <c r="M18" s="17">
        <f t="shared" si="1"/>
        <v>18</v>
      </c>
      <c r="N18" s="17" t="s">
        <v>12</v>
      </c>
      <c r="O18" s="27">
        <v>9</v>
      </c>
      <c r="P18" s="24">
        <v>44</v>
      </c>
      <c r="Q18" s="24">
        <f t="shared" si="2"/>
        <v>81.488</v>
      </c>
      <c r="R18" s="28">
        <f t="shared" si="3"/>
        <v>22.635536000000002</v>
      </c>
    </row>
    <row r="19" spans="11:18" ht="12.75">
      <c r="K19" s="17">
        <f t="shared" si="0"/>
        <v>19</v>
      </c>
      <c r="L19" s="17">
        <v>5</v>
      </c>
      <c r="M19" s="17">
        <f t="shared" si="1"/>
        <v>19</v>
      </c>
      <c r="N19" s="17" t="s">
        <v>12</v>
      </c>
      <c r="O19" s="27">
        <v>10</v>
      </c>
      <c r="P19" s="24">
        <v>51.5</v>
      </c>
      <c r="Q19" s="24">
        <f t="shared" si="2"/>
        <v>95.378</v>
      </c>
      <c r="R19" s="28">
        <f t="shared" si="3"/>
        <v>26.493866</v>
      </c>
    </row>
    <row r="20" spans="11:18" ht="12.75">
      <c r="K20" s="17">
        <f t="shared" si="0"/>
        <v>20</v>
      </c>
      <c r="L20" s="17">
        <v>5</v>
      </c>
      <c r="M20" s="17">
        <f t="shared" si="1"/>
        <v>20</v>
      </c>
      <c r="N20" s="17" t="s">
        <v>12</v>
      </c>
      <c r="O20" s="27">
        <v>11</v>
      </c>
      <c r="P20" s="24">
        <v>60</v>
      </c>
      <c r="Q20" s="24">
        <f t="shared" si="2"/>
        <v>111.12</v>
      </c>
      <c r="R20" s="28">
        <f t="shared" si="3"/>
        <v>30.86664</v>
      </c>
    </row>
    <row r="21" spans="11:18" ht="13.5" thickBot="1">
      <c r="K21" s="17">
        <f t="shared" si="0"/>
        <v>21</v>
      </c>
      <c r="L21" s="17">
        <v>5</v>
      </c>
      <c r="M21" s="17">
        <f t="shared" si="1"/>
        <v>21</v>
      </c>
      <c r="N21" s="17" t="s">
        <v>12</v>
      </c>
      <c r="O21" s="29">
        <v>12</v>
      </c>
      <c r="P21" s="30">
        <v>70</v>
      </c>
      <c r="Q21" s="30">
        <f t="shared" si="2"/>
        <v>129.64000000000001</v>
      </c>
      <c r="R21" s="31">
        <f t="shared" si="3"/>
        <v>36.01108</v>
      </c>
    </row>
    <row r="22" spans="11:14" ht="12.75">
      <c r="K22" s="17">
        <f t="shared" si="0"/>
        <v>22</v>
      </c>
      <c r="L22" s="17">
        <v>6</v>
      </c>
      <c r="M22" s="17">
        <f t="shared" si="1"/>
        <v>22</v>
      </c>
      <c r="N22" s="17" t="s">
        <v>12</v>
      </c>
    </row>
    <row r="23" spans="11:14" ht="12.75">
      <c r="K23" s="17">
        <f t="shared" si="0"/>
        <v>23</v>
      </c>
      <c r="L23" s="17">
        <v>6</v>
      </c>
      <c r="M23" s="17">
        <f t="shared" si="1"/>
        <v>23</v>
      </c>
      <c r="N23" s="17" t="s">
        <v>12</v>
      </c>
    </row>
    <row r="24" spans="11:14" ht="12.75">
      <c r="K24" s="17">
        <f t="shared" si="0"/>
        <v>24</v>
      </c>
      <c r="L24" s="17">
        <v>6</v>
      </c>
      <c r="M24" s="17">
        <f t="shared" si="1"/>
        <v>24</v>
      </c>
      <c r="N24" s="17" t="s">
        <v>12</v>
      </c>
    </row>
    <row r="25" spans="11:14" ht="12.75">
      <c r="K25" s="17">
        <f t="shared" si="0"/>
        <v>25</v>
      </c>
      <c r="L25" s="17">
        <v>6</v>
      </c>
      <c r="M25" s="17">
        <f t="shared" si="1"/>
        <v>25</v>
      </c>
      <c r="N25" s="17" t="s">
        <v>12</v>
      </c>
    </row>
    <row r="26" spans="11:14" ht="12.75">
      <c r="K26" s="17">
        <f t="shared" si="0"/>
        <v>26</v>
      </c>
      <c r="L26" s="17">
        <v>6</v>
      </c>
      <c r="M26" s="17">
        <f t="shared" si="1"/>
        <v>26</v>
      </c>
      <c r="N26" s="17" t="s">
        <v>12</v>
      </c>
    </row>
    <row r="27" spans="11:14" ht="12.75">
      <c r="K27" s="17">
        <f t="shared" si="0"/>
        <v>27</v>
      </c>
      <c r="L27" s="17">
        <v>6</v>
      </c>
      <c r="M27" s="17">
        <f t="shared" si="1"/>
        <v>27</v>
      </c>
      <c r="N27" s="17" t="s">
        <v>12</v>
      </c>
    </row>
    <row r="28" spans="11:14" ht="12.75">
      <c r="K28" s="17">
        <f t="shared" si="0"/>
        <v>28</v>
      </c>
      <c r="L28" s="17">
        <v>7</v>
      </c>
      <c r="M28" s="17">
        <f t="shared" si="1"/>
        <v>28</v>
      </c>
      <c r="N28" s="17" t="s">
        <v>12</v>
      </c>
    </row>
    <row r="29" spans="11:14" ht="12.75">
      <c r="K29" s="17">
        <f t="shared" si="0"/>
        <v>29</v>
      </c>
      <c r="L29" s="17">
        <v>7</v>
      </c>
      <c r="M29" s="17">
        <f t="shared" si="1"/>
        <v>29</v>
      </c>
      <c r="N29" s="17" t="s">
        <v>12</v>
      </c>
    </row>
    <row r="30" spans="11:14" ht="12.75">
      <c r="K30" s="17">
        <f t="shared" si="0"/>
        <v>30</v>
      </c>
      <c r="L30" s="17">
        <v>7</v>
      </c>
      <c r="M30" s="17">
        <f t="shared" si="1"/>
        <v>30</v>
      </c>
      <c r="N30" s="17" t="s">
        <v>12</v>
      </c>
    </row>
    <row r="31" spans="11:14" ht="12.75">
      <c r="K31" s="17">
        <f t="shared" si="0"/>
        <v>31</v>
      </c>
      <c r="L31" s="17">
        <v>7</v>
      </c>
      <c r="M31" s="17">
        <f t="shared" si="1"/>
        <v>31</v>
      </c>
      <c r="N31" s="17" t="s">
        <v>12</v>
      </c>
    </row>
    <row r="32" spans="11:14" ht="12.75">
      <c r="K32" s="17">
        <f t="shared" si="0"/>
        <v>32</v>
      </c>
      <c r="L32" s="17">
        <v>7</v>
      </c>
      <c r="M32" s="17">
        <f t="shared" si="1"/>
        <v>32</v>
      </c>
      <c r="N32" s="17" t="s">
        <v>12</v>
      </c>
    </row>
    <row r="33" spans="11:14" ht="12.75">
      <c r="K33" s="17">
        <f t="shared" si="0"/>
        <v>33</v>
      </c>
      <c r="L33" s="17">
        <v>7</v>
      </c>
      <c r="M33" s="17">
        <f t="shared" si="1"/>
        <v>33</v>
      </c>
      <c r="N33" s="17" t="s">
        <v>12</v>
      </c>
    </row>
    <row r="34" spans="11:14" ht="12.75">
      <c r="K34" s="17">
        <f t="shared" si="0"/>
        <v>34</v>
      </c>
      <c r="L34" s="17">
        <v>8</v>
      </c>
      <c r="M34" s="17">
        <f t="shared" si="1"/>
        <v>34</v>
      </c>
      <c r="N34" s="17" t="s">
        <v>8</v>
      </c>
    </row>
    <row r="35" spans="11:14" ht="12.75">
      <c r="K35" s="17">
        <f t="shared" si="0"/>
        <v>35</v>
      </c>
      <c r="L35" s="17">
        <v>8</v>
      </c>
      <c r="M35" s="17">
        <f t="shared" si="1"/>
        <v>35</v>
      </c>
      <c r="N35" s="17" t="s">
        <v>8</v>
      </c>
    </row>
    <row r="36" spans="11:14" ht="12.75">
      <c r="K36" s="17">
        <f t="shared" si="0"/>
        <v>36</v>
      </c>
      <c r="L36" s="17">
        <v>8</v>
      </c>
      <c r="M36" s="17">
        <f t="shared" si="1"/>
        <v>36</v>
      </c>
      <c r="N36" s="17" t="s">
        <v>8</v>
      </c>
    </row>
    <row r="37" spans="11:14" ht="12.75">
      <c r="K37" s="17">
        <f t="shared" si="0"/>
        <v>37</v>
      </c>
      <c r="L37" s="17">
        <v>8</v>
      </c>
      <c r="M37" s="17">
        <f t="shared" si="1"/>
        <v>37</v>
      </c>
      <c r="N37" s="17" t="s">
        <v>8</v>
      </c>
    </row>
    <row r="38" spans="11:14" ht="12.75">
      <c r="K38" s="17">
        <f t="shared" si="0"/>
        <v>38</v>
      </c>
      <c r="L38" s="17">
        <v>8</v>
      </c>
      <c r="M38" s="17">
        <f t="shared" si="1"/>
        <v>38</v>
      </c>
      <c r="N38" s="17" t="s">
        <v>8</v>
      </c>
    </row>
    <row r="39" spans="11:14" ht="12.75">
      <c r="K39" s="17">
        <f t="shared" si="0"/>
        <v>39</v>
      </c>
      <c r="L39" s="17">
        <v>8</v>
      </c>
      <c r="M39" s="17">
        <f t="shared" si="1"/>
        <v>39</v>
      </c>
      <c r="N39" s="17" t="s">
        <v>8</v>
      </c>
    </row>
    <row r="40" spans="11:14" ht="12.75">
      <c r="K40" s="17">
        <f t="shared" si="0"/>
        <v>40</v>
      </c>
      <c r="L40" s="17">
        <v>8</v>
      </c>
      <c r="M40" s="17">
        <f t="shared" si="1"/>
        <v>40</v>
      </c>
      <c r="N40" s="17" t="s">
        <v>8</v>
      </c>
    </row>
    <row r="41" spans="11:14" ht="12.75">
      <c r="K41" s="17">
        <f t="shared" si="0"/>
        <v>41</v>
      </c>
      <c r="L41" s="17">
        <v>9</v>
      </c>
      <c r="M41" s="17">
        <f t="shared" si="1"/>
        <v>41</v>
      </c>
      <c r="N41" s="17" t="s">
        <v>8</v>
      </c>
    </row>
    <row r="42" spans="11:14" ht="12.75">
      <c r="K42" s="17">
        <f t="shared" si="0"/>
        <v>42</v>
      </c>
      <c r="L42" s="17">
        <v>9</v>
      </c>
      <c r="M42" s="17">
        <f t="shared" si="1"/>
        <v>42</v>
      </c>
      <c r="N42" s="17" t="s">
        <v>8</v>
      </c>
    </row>
    <row r="43" spans="11:14" ht="12.75">
      <c r="K43" s="17">
        <f t="shared" si="0"/>
        <v>43</v>
      </c>
      <c r="L43" s="17">
        <v>9</v>
      </c>
      <c r="M43" s="17">
        <f t="shared" si="1"/>
        <v>43</v>
      </c>
      <c r="N43" s="17" t="s">
        <v>8</v>
      </c>
    </row>
    <row r="44" spans="11:14" ht="12.75">
      <c r="K44" s="17">
        <f t="shared" si="0"/>
        <v>44</v>
      </c>
      <c r="L44" s="17">
        <v>9</v>
      </c>
      <c r="M44" s="17">
        <f t="shared" si="1"/>
        <v>44</v>
      </c>
      <c r="N44" s="17" t="s">
        <v>8</v>
      </c>
    </row>
    <row r="45" spans="11:14" ht="12.75">
      <c r="K45" s="17">
        <f t="shared" si="0"/>
        <v>45</v>
      </c>
      <c r="L45" s="17">
        <v>9</v>
      </c>
      <c r="M45" s="17">
        <f t="shared" si="1"/>
        <v>45</v>
      </c>
      <c r="N45" s="17" t="s">
        <v>8</v>
      </c>
    </row>
    <row r="46" spans="11:14" ht="12.75">
      <c r="K46" s="17">
        <f t="shared" si="0"/>
        <v>46</v>
      </c>
      <c r="L46" s="17">
        <v>9</v>
      </c>
      <c r="M46" s="17">
        <f t="shared" si="1"/>
        <v>46</v>
      </c>
      <c r="N46" s="17" t="s">
        <v>8</v>
      </c>
    </row>
    <row r="47" spans="11:14" ht="12.75">
      <c r="K47" s="17">
        <f t="shared" si="0"/>
        <v>47</v>
      </c>
      <c r="L47" s="17">
        <v>9</v>
      </c>
      <c r="M47" s="17">
        <f t="shared" si="1"/>
        <v>47</v>
      </c>
      <c r="N47" s="17" t="s">
        <v>8</v>
      </c>
    </row>
    <row r="48" spans="11:14" ht="12.75">
      <c r="K48" s="17">
        <f t="shared" si="0"/>
        <v>48</v>
      </c>
      <c r="L48" s="17">
        <v>10</v>
      </c>
      <c r="M48" s="17">
        <f t="shared" si="1"/>
        <v>48</v>
      </c>
      <c r="N48" s="17" t="s">
        <v>8</v>
      </c>
    </row>
    <row r="49" spans="11:14" ht="12.75">
      <c r="K49" s="17">
        <f t="shared" si="0"/>
        <v>49</v>
      </c>
      <c r="L49" s="17">
        <v>10</v>
      </c>
      <c r="M49" s="17">
        <f t="shared" si="1"/>
        <v>49</v>
      </c>
      <c r="N49" s="17" t="s">
        <v>8</v>
      </c>
    </row>
    <row r="50" spans="11:14" ht="12.75">
      <c r="K50" s="17">
        <f t="shared" si="0"/>
        <v>50</v>
      </c>
      <c r="L50" s="17">
        <v>10</v>
      </c>
      <c r="M50" s="17">
        <f t="shared" si="1"/>
        <v>50</v>
      </c>
      <c r="N50" s="17" t="s">
        <v>8</v>
      </c>
    </row>
    <row r="51" spans="11:14" ht="12.75">
      <c r="K51" s="17">
        <f t="shared" si="0"/>
        <v>51</v>
      </c>
      <c r="L51" s="17">
        <v>10</v>
      </c>
      <c r="M51" s="17">
        <f t="shared" si="1"/>
        <v>51</v>
      </c>
      <c r="N51" s="17" t="s">
        <v>8</v>
      </c>
    </row>
    <row r="52" spans="11:14" ht="12.75">
      <c r="K52" s="17">
        <f t="shared" si="0"/>
        <v>52</v>
      </c>
      <c r="L52" s="17">
        <v>10</v>
      </c>
      <c r="M52" s="17">
        <f t="shared" si="1"/>
        <v>52</v>
      </c>
      <c r="N52" s="17" t="s">
        <v>8</v>
      </c>
    </row>
    <row r="53" spans="11:14" ht="12.75">
      <c r="K53" s="17">
        <f t="shared" si="0"/>
        <v>53</v>
      </c>
      <c r="L53" s="17">
        <v>10</v>
      </c>
      <c r="M53" s="17">
        <f t="shared" si="1"/>
        <v>53</v>
      </c>
      <c r="N53" s="17" t="s">
        <v>8</v>
      </c>
    </row>
    <row r="54" spans="11:14" ht="12.75">
      <c r="K54" s="17">
        <f t="shared" si="0"/>
        <v>54</v>
      </c>
      <c r="L54" s="17">
        <v>10</v>
      </c>
      <c r="M54" s="17">
        <f t="shared" si="1"/>
        <v>54</v>
      </c>
      <c r="N54" s="17" t="s">
        <v>8</v>
      </c>
    </row>
    <row r="55" spans="11:14" ht="12.75">
      <c r="K55" s="17">
        <f t="shared" si="0"/>
        <v>55</v>
      </c>
      <c r="L55" s="17">
        <v>10</v>
      </c>
      <c r="M55" s="17">
        <f t="shared" si="1"/>
        <v>55</v>
      </c>
      <c r="N55" s="17" t="s">
        <v>8</v>
      </c>
    </row>
    <row r="56" spans="11:14" ht="12.75">
      <c r="K56" s="17">
        <f t="shared" si="0"/>
        <v>56</v>
      </c>
      <c r="L56" s="17">
        <v>11</v>
      </c>
      <c r="M56" s="17">
        <f t="shared" si="1"/>
        <v>56</v>
      </c>
      <c r="N56" s="17" t="s">
        <v>8</v>
      </c>
    </row>
    <row r="57" spans="11:14" ht="12.75">
      <c r="K57" s="17">
        <f t="shared" si="0"/>
        <v>57</v>
      </c>
      <c r="L57" s="17">
        <v>11</v>
      </c>
      <c r="M57" s="17">
        <f t="shared" si="1"/>
        <v>57</v>
      </c>
      <c r="N57" s="17" t="s">
        <v>13</v>
      </c>
    </row>
    <row r="58" spans="11:14" ht="12.75">
      <c r="K58" s="17">
        <f t="shared" si="0"/>
        <v>58</v>
      </c>
      <c r="L58" s="17">
        <v>11</v>
      </c>
      <c r="M58" s="17">
        <f t="shared" si="1"/>
        <v>58</v>
      </c>
      <c r="N58" s="17" t="s">
        <v>13</v>
      </c>
    </row>
    <row r="59" spans="11:14" ht="12.75">
      <c r="K59" s="17">
        <f t="shared" si="0"/>
        <v>59</v>
      </c>
      <c r="L59" s="17">
        <v>11</v>
      </c>
      <c r="M59" s="17">
        <f t="shared" si="1"/>
        <v>59</v>
      </c>
      <c r="N59" s="17" t="s">
        <v>13</v>
      </c>
    </row>
    <row r="60" spans="11:14" ht="12.75">
      <c r="K60" s="17">
        <f t="shared" si="0"/>
        <v>60</v>
      </c>
      <c r="L60" s="17">
        <v>11</v>
      </c>
      <c r="M60" s="17">
        <f t="shared" si="1"/>
        <v>60</v>
      </c>
      <c r="N60" s="17" t="s">
        <v>13</v>
      </c>
    </row>
    <row r="61" spans="11:14" ht="12.75">
      <c r="K61" s="17">
        <f t="shared" si="0"/>
        <v>61</v>
      </c>
      <c r="L61" s="17">
        <v>11</v>
      </c>
      <c r="M61" s="17">
        <f t="shared" si="1"/>
        <v>61</v>
      </c>
      <c r="N61" s="17" t="s">
        <v>13</v>
      </c>
    </row>
    <row r="62" spans="11:14" ht="12.75">
      <c r="K62" s="17">
        <f t="shared" si="0"/>
        <v>62</v>
      </c>
      <c r="L62" s="17">
        <v>11</v>
      </c>
      <c r="M62" s="17">
        <f t="shared" si="1"/>
        <v>62</v>
      </c>
      <c r="N62" s="17" t="s">
        <v>13</v>
      </c>
    </row>
    <row r="63" spans="11:14" ht="12.75">
      <c r="K63" s="17">
        <f t="shared" si="0"/>
        <v>63</v>
      </c>
      <c r="L63" s="17">
        <v>11</v>
      </c>
      <c r="M63" s="17">
        <f t="shared" si="1"/>
        <v>63</v>
      </c>
      <c r="N63" s="17" t="s">
        <v>13</v>
      </c>
    </row>
    <row r="64" spans="11:14" ht="12.75">
      <c r="K64" s="17">
        <f t="shared" si="0"/>
        <v>64</v>
      </c>
      <c r="L64" s="17">
        <v>12</v>
      </c>
      <c r="M64" s="17">
        <f t="shared" si="1"/>
        <v>64</v>
      </c>
      <c r="N64" s="17" t="s">
        <v>13</v>
      </c>
    </row>
    <row r="65" spans="11:14" ht="12.75">
      <c r="K65" s="17">
        <f t="shared" si="0"/>
        <v>65</v>
      </c>
      <c r="L65" s="17">
        <v>12</v>
      </c>
      <c r="M65" s="17">
        <f t="shared" si="1"/>
        <v>65</v>
      </c>
      <c r="N65" s="17" t="s">
        <v>13</v>
      </c>
    </row>
    <row r="66" spans="11:14" ht="12.75">
      <c r="K66" s="17">
        <f t="shared" si="0"/>
        <v>66</v>
      </c>
      <c r="L66" s="17">
        <v>12</v>
      </c>
      <c r="M66" s="17">
        <f t="shared" si="1"/>
        <v>66</v>
      </c>
      <c r="N66" s="17" t="s">
        <v>13</v>
      </c>
    </row>
    <row r="67" spans="11:14" ht="12.75">
      <c r="K67" s="17">
        <f aca="true" t="shared" si="4" ref="K67:K76">1+K66</f>
        <v>67</v>
      </c>
      <c r="L67" s="17">
        <v>12</v>
      </c>
      <c r="M67" s="17">
        <f aca="true" t="shared" si="5" ref="M67:M130">1+M66</f>
        <v>67</v>
      </c>
      <c r="N67" s="17" t="s">
        <v>13</v>
      </c>
    </row>
    <row r="68" spans="11:14" ht="12.75">
      <c r="K68" s="17">
        <f t="shared" si="4"/>
        <v>68</v>
      </c>
      <c r="L68" s="17">
        <v>12</v>
      </c>
      <c r="M68" s="17">
        <f t="shared" si="5"/>
        <v>68</v>
      </c>
      <c r="N68" s="17" t="s">
        <v>13</v>
      </c>
    </row>
    <row r="69" spans="11:14" ht="12.75">
      <c r="K69" s="17">
        <f t="shared" si="4"/>
        <v>69</v>
      </c>
      <c r="L69" s="17">
        <v>12</v>
      </c>
      <c r="M69" s="17">
        <f t="shared" si="5"/>
        <v>69</v>
      </c>
      <c r="N69" s="17" t="s">
        <v>13</v>
      </c>
    </row>
    <row r="70" spans="11:14" ht="12.75">
      <c r="K70" s="17">
        <f t="shared" si="4"/>
        <v>70</v>
      </c>
      <c r="L70" s="17">
        <v>12</v>
      </c>
      <c r="M70" s="17">
        <f t="shared" si="5"/>
        <v>70</v>
      </c>
      <c r="N70" s="17" t="s">
        <v>13</v>
      </c>
    </row>
    <row r="71" spans="11:14" ht="12.75">
      <c r="K71" s="17">
        <f t="shared" si="4"/>
        <v>71</v>
      </c>
      <c r="L71" s="17">
        <v>12</v>
      </c>
      <c r="M71" s="17">
        <f t="shared" si="5"/>
        <v>71</v>
      </c>
      <c r="N71" s="17" t="s">
        <v>13</v>
      </c>
    </row>
    <row r="72" spans="11:14" ht="12.75">
      <c r="K72" s="17">
        <f t="shared" si="4"/>
        <v>72</v>
      </c>
      <c r="L72" s="17">
        <v>12</v>
      </c>
      <c r="M72" s="17">
        <f t="shared" si="5"/>
        <v>72</v>
      </c>
      <c r="N72" s="17" t="s">
        <v>13</v>
      </c>
    </row>
    <row r="73" spans="11:14" ht="12.75">
      <c r="K73" s="17">
        <f t="shared" si="4"/>
        <v>73</v>
      </c>
      <c r="L73" s="17">
        <v>12</v>
      </c>
      <c r="M73" s="17">
        <f t="shared" si="5"/>
        <v>73</v>
      </c>
      <c r="N73" s="17" t="s">
        <v>13</v>
      </c>
    </row>
    <row r="74" spans="11:14" ht="12.75">
      <c r="K74" s="17">
        <f t="shared" si="4"/>
        <v>74</v>
      </c>
      <c r="L74" s="17">
        <v>12</v>
      </c>
      <c r="M74" s="17">
        <f t="shared" si="5"/>
        <v>74</v>
      </c>
      <c r="N74" s="17" t="s">
        <v>13</v>
      </c>
    </row>
    <row r="75" spans="11:14" ht="12.75">
      <c r="K75" s="17">
        <f t="shared" si="4"/>
        <v>75</v>
      </c>
      <c r="L75" s="17">
        <v>12</v>
      </c>
      <c r="M75" s="17">
        <f t="shared" si="5"/>
        <v>75</v>
      </c>
      <c r="N75" s="17" t="s">
        <v>13</v>
      </c>
    </row>
    <row r="76" spans="11:14" ht="12.75">
      <c r="K76" s="17">
        <f t="shared" si="4"/>
        <v>76</v>
      </c>
      <c r="L76" s="17">
        <v>12</v>
      </c>
      <c r="M76" s="17">
        <f t="shared" si="5"/>
        <v>76</v>
      </c>
      <c r="N76" s="17" t="s">
        <v>13</v>
      </c>
    </row>
    <row r="77" spans="13:14" ht="12.75">
      <c r="M77" s="17">
        <f t="shared" si="5"/>
        <v>77</v>
      </c>
      <c r="N77" s="17" t="s">
        <v>13</v>
      </c>
    </row>
    <row r="78" spans="13:14" ht="12.75">
      <c r="M78" s="17">
        <f t="shared" si="5"/>
        <v>78</v>
      </c>
      <c r="N78" s="17" t="s">
        <v>13</v>
      </c>
    </row>
    <row r="79" spans="13:14" ht="12.75">
      <c r="M79" s="17">
        <f t="shared" si="5"/>
        <v>79</v>
      </c>
      <c r="N79" s="17" t="s">
        <v>6</v>
      </c>
    </row>
    <row r="80" spans="13:14" ht="12.75">
      <c r="M80" s="17">
        <f t="shared" si="5"/>
        <v>80</v>
      </c>
      <c r="N80" s="17" t="s">
        <v>6</v>
      </c>
    </row>
    <row r="81" spans="13:14" ht="12.75">
      <c r="M81" s="17">
        <f t="shared" si="5"/>
        <v>81</v>
      </c>
      <c r="N81" s="17" t="s">
        <v>6</v>
      </c>
    </row>
    <row r="82" spans="13:14" ht="12.75">
      <c r="M82" s="17">
        <f t="shared" si="5"/>
        <v>82</v>
      </c>
      <c r="N82" s="17" t="s">
        <v>6</v>
      </c>
    </row>
    <row r="83" spans="13:14" ht="12.75">
      <c r="M83" s="17">
        <f t="shared" si="5"/>
        <v>83</v>
      </c>
      <c r="N83" s="17" t="s">
        <v>6</v>
      </c>
    </row>
    <row r="84" spans="13:14" ht="12.75">
      <c r="M84" s="17">
        <f t="shared" si="5"/>
        <v>84</v>
      </c>
      <c r="N84" s="17" t="s">
        <v>6</v>
      </c>
    </row>
    <row r="85" spans="13:14" ht="12.75">
      <c r="M85" s="17">
        <f t="shared" si="5"/>
        <v>85</v>
      </c>
      <c r="N85" s="17" t="s">
        <v>6</v>
      </c>
    </row>
    <row r="86" spans="13:14" ht="12.75">
      <c r="M86" s="17">
        <f t="shared" si="5"/>
        <v>86</v>
      </c>
      <c r="N86" s="17" t="s">
        <v>6</v>
      </c>
    </row>
    <row r="87" spans="13:14" ht="12.75">
      <c r="M87" s="17">
        <f t="shared" si="5"/>
        <v>87</v>
      </c>
      <c r="N87" s="17" t="s">
        <v>6</v>
      </c>
    </row>
    <row r="88" spans="13:14" ht="12.75">
      <c r="M88" s="17">
        <f t="shared" si="5"/>
        <v>88</v>
      </c>
      <c r="N88" s="17" t="s">
        <v>6</v>
      </c>
    </row>
    <row r="89" spans="13:14" ht="12.75">
      <c r="M89" s="17">
        <f t="shared" si="5"/>
        <v>89</v>
      </c>
      <c r="N89" s="17" t="s">
        <v>6</v>
      </c>
    </row>
    <row r="90" spans="13:14" ht="12.75">
      <c r="M90" s="17">
        <f t="shared" si="5"/>
        <v>90</v>
      </c>
      <c r="N90" s="17" t="s">
        <v>6</v>
      </c>
    </row>
    <row r="91" spans="13:14" ht="12.75">
      <c r="M91" s="17">
        <f t="shared" si="5"/>
        <v>91</v>
      </c>
      <c r="N91" s="17" t="s">
        <v>6</v>
      </c>
    </row>
    <row r="92" spans="13:14" ht="12.75">
      <c r="M92" s="17">
        <f t="shared" si="5"/>
        <v>92</v>
      </c>
      <c r="N92" s="17" t="s">
        <v>6</v>
      </c>
    </row>
    <row r="93" spans="13:14" ht="12.75">
      <c r="M93" s="17">
        <f t="shared" si="5"/>
        <v>93</v>
      </c>
      <c r="N93" s="17" t="s">
        <v>6</v>
      </c>
    </row>
    <row r="94" spans="13:14" ht="12.75">
      <c r="M94" s="17">
        <f t="shared" si="5"/>
        <v>94</v>
      </c>
      <c r="N94" s="17" t="s">
        <v>6</v>
      </c>
    </row>
    <row r="95" spans="13:14" ht="12.75">
      <c r="M95" s="17">
        <f t="shared" si="5"/>
        <v>95</v>
      </c>
      <c r="N95" s="17" t="s">
        <v>6</v>
      </c>
    </row>
    <row r="96" spans="13:14" ht="12.75">
      <c r="M96" s="17">
        <f t="shared" si="5"/>
        <v>96</v>
      </c>
      <c r="N96" s="17" t="s">
        <v>6</v>
      </c>
    </row>
    <row r="97" spans="13:14" ht="12.75">
      <c r="M97" s="17">
        <f t="shared" si="5"/>
        <v>97</v>
      </c>
      <c r="N97" s="17" t="s">
        <v>6</v>
      </c>
    </row>
    <row r="98" spans="13:14" ht="12.75">
      <c r="M98" s="17">
        <f t="shared" si="5"/>
        <v>98</v>
      </c>
      <c r="N98" s="17" t="s">
        <v>6</v>
      </c>
    </row>
    <row r="99" spans="13:14" ht="12.75">
      <c r="M99" s="17">
        <f t="shared" si="5"/>
        <v>99</v>
      </c>
      <c r="N99" s="17" t="s">
        <v>6</v>
      </c>
    </row>
    <row r="100" spans="13:14" ht="12.75">
      <c r="M100" s="17">
        <f t="shared" si="5"/>
        <v>100</v>
      </c>
      <c r="N100" s="17" t="s">
        <v>6</v>
      </c>
    </row>
    <row r="101" spans="13:14" ht="12.75">
      <c r="M101" s="17">
        <f t="shared" si="5"/>
        <v>101</v>
      </c>
      <c r="N101" s="17" t="s">
        <v>6</v>
      </c>
    </row>
    <row r="102" spans="13:14" ht="12.75">
      <c r="M102" s="17">
        <f t="shared" si="5"/>
        <v>102</v>
      </c>
      <c r="N102" s="17" t="s">
        <v>14</v>
      </c>
    </row>
    <row r="103" spans="13:14" ht="12.75">
      <c r="M103" s="17">
        <f t="shared" si="5"/>
        <v>103</v>
      </c>
      <c r="N103" s="17" t="s">
        <v>14</v>
      </c>
    </row>
    <row r="104" spans="13:14" ht="12.75">
      <c r="M104" s="17">
        <f t="shared" si="5"/>
        <v>104</v>
      </c>
      <c r="N104" s="17" t="s">
        <v>14</v>
      </c>
    </row>
    <row r="105" spans="13:14" ht="12.75">
      <c r="M105" s="17">
        <f t="shared" si="5"/>
        <v>105</v>
      </c>
      <c r="N105" s="17" t="s">
        <v>14</v>
      </c>
    </row>
    <row r="106" spans="13:14" ht="12.75">
      <c r="M106" s="17">
        <f t="shared" si="5"/>
        <v>106</v>
      </c>
      <c r="N106" s="17" t="s">
        <v>14</v>
      </c>
    </row>
    <row r="107" spans="13:14" ht="12.75">
      <c r="M107" s="17">
        <f t="shared" si="5"/>
        <v>107</v>
      </c>
      <c r="N107" s="17" t="s">
        <v>14</v>
      </c>
    </row>
    <row r="108" spans="13:14" ht="12.75">
      <c r="M108" s="17">
        <f t="shared" si="5"/>
        <v>108</v>
      </c>
      <c r="N108" s="17" t="s">
        <v>14</v>
      </c>
    </row>
    <row r="109" spans="13:14" ht="12.75">
      <c r="M109" s="17">
        <f t="shared" si="5"/>
        <v>109</v>
      </c>
      <c r="N109" s="17" t="s">
        <v>14</v>
      </c>
    </row>
    <row r="110" spans="13:14" ht="12.75">
      <c r="M110" s="17">
        <f t="shared" si="5"/>
        <v>110</v>
      </c>
      <c r="N110" s="17" t="s">
        <v>14</v>
      </c>
    </row>
    <row r="111" spans="13:14" ht="12.75">
      <c r="M111" s="17">
        <f t="shared" si="5"/>
        <v>111</v>
      </c>
      <c r="N111" s="17" t="s">
        <v>14</v>
      </c>
    </row>
    <row r="112" spans="13:14" ht="12.75">
      <c r="M112" s="17">
        <f t="shared" si="5"/>
        <v>112</v>
      </c>
      <c r="N112" s="17" t="s">
        <v>14</v>
      </c>
    </row>
    <row r="113" spans="13:14" ht="12.75">
      <c r="M113" s="17">
        <f t="shared" si="5"/>
        <v>113</v>
      </c>
      <c r="N113" s="17" t="s">
        <v>14</v>
      </c>
    </row>
    <row r="114" spans="13:14" ht="12.75">
      <c r="M114" s="17">
        <f t="shared" si="5"/>
        <v>114</v>
      </c>
      <c r="N114" s="17" t="s">
        <v>14</v>
      </c>
    </row>
    <row r="115" spans="13:14" ht="12.75">
      <c r="M115" s="17">
        <f t="shared" si="5"/>
        <v>115</v>
      </c>
      <c r="N115" s="17" t="s">
        <v>14</v>
      </c>
    </row>
    <row r="116" spans="13:14" ht="12.75">
      <c r="M116" s="17">
        <f t="shared" si="5"/>
        <v>116</v>
      </c>
      <c r="N116" s="17" t="s">
        <v>14</v>
      </c>
    </row>
    <row r="117" spans="13:14" ht="12.75">
      <c r="M117" s="17">
        <f t="shared" si="5"/>
        <v>117</v>
      </c>
      <c r="N117" s="17" t="s">
        <v>14</v>
      </c>
    </row>
    <row r="118" spans="13:14" ht="12.75">
      <c r="M118" s="17">
        <f t="shared" si="5"/>
        <v>118</v>
      </c>
      <c r="N118" s="17" t="s">
        <v>14</v>
      </c>
    </row>
    <row r="119" spans="13:14" ht="12.75">
      <c r="M119" s="17">
        <f t="shared" si="5"/>
        <v>119</v>
      </c>
      <c r="N119" s="17" t="s">
        <v>14</v>
      </c>
    </row>
    <row r="120" spans="13:14" ht="12.75">
      <c r="M120" s="17">
        <f t="shared" si="5"/>
        <v>120</v>
      </c>
      <c r="N120" s="17" t="s">
        <v>14</v>
      </c>
    </row>
    <row r="121" spans="13:14" ht="12.75">
      <c r="M121" s="17">
        <f t="shared" si="5"/>
        <v>121</v>
      </c>
      <c r="N121" s="17" t="s">
        <v>14</v>
      </c>
    </row>
    <row r="122" spans="13:14" ht="12.75">
      <c r="M122" s="17">
        <f t="shared" si="5"/>
        <v>122</v>
      </c>
      <c r="N122" s="17" t="s">
        <v>14</v>
      </c>
    </row>
    <row r="123" spans="13:14" ht="12.75">
      <c r="M123" s="17">
        <f t="shared" si="5"/>
        <v>123</v>
      </c>
      <c r="N123" s="17" t="s">
        <v>14</v>
      </c>
    </row>
    <row r="124" spans="13:14" ht="12.75">
      <c r="M124" s="17">
        <f t="shared" si="5"/>
        <v>124</v>
      </c>
      <c r="N124" s="17" t="s">
        <v>9</v>
      </c>
    </row>
    <row r="125" spans="13:14" ht="12.75">
      <c r="M125" s="17">
        <f t="shared" si="5"/>
        <v>125</v>
      </c>
      <c r="N125" s="17" t="s">
        <v>9</v>
      </c>
    </row>
    <row r="126" spans="13:14" ht="12.75">
      <c r="M126" s="17">
        <f t="shared" si="5"/>
        <v>126</v>
      </c>
      <c r="N126" s="17" t="s">
        <v>9</v>
      </c>
    </row>
    <row r="127" spans="13:14" ht="12.75">
      <c r="M127" s="17">
        <f t="shared" si="5"/>
        <v>127</v>
      </c>
      <c r="N127" s="17" t="s">
        <v>9</v>
      </c>
    </row>
    <row r="128" spans="13:14" ht="12.75">
      <c r="M128" s="17">
        <f t="shared" si="5"/>
        <v>128</v>
      </c>
      <c r="N128" s="17" t="s">
        <v>9</v>
      </c>
    </row>
    <row r="129" spans="13:14" ht="12.75">
      <c r="M129" s="17">
        <f t="shared" si="5"/>
        <v>129</v>
      </c>
      <c r="N129" s="17" t="s">
        <v>9</v>
      </c>
    </row>
    <row r="130" spans="13:14" ht="12.75">
      <c r="M130" s="17">
        <f t="shared" si="5"/>
        <v>130</v>
      </c>
      <c r="N130" s="17" t="s">
        <v>9</v>
      </c>
    </row>
    <row r="131" spans="13:14" ht="12.75">
      <c r="M131" s="17">
        <f aca="true" t="shared" si="6" ref="M131:M194">1+M130</f>
        <v>131</v>
      </c>
      <c r="N131" s="17" t="s">
        <v>9</v>
      </c>
    </row>
    <row r="132" spans="13:14" ht="12.75">
      <c r="M132" s="17">
        <f t="shared" si="6"/>
        <v>132</v>
      </c>
      <c r="N132" s="17" t="s">
        <v>9</v>
      </c>
    </row>
    <row r="133" spans="13:14" ht="12.75">
      <c r="M133" s="17">
        <f t="shared" si="6"/>
        <v>133</v>
      </c>
      <c r="N133" s="17" t="s">
        <v>9</v>
      </c>
    </row>
    <row r="134" spans="13:14" ht="12.75">
      <c r="M134" s="17">
        <f t="shared" si="6"/>
        <v>134</v>
      </c>
      <c r="N134" s="17" t="s">
        <v>9</v>
      </c>
    </row>
    <row r="135" spans="13:14" ht="12.75">
      <c r="M135" s="17">
        <f t="shared" si="6"/>
        <v>135</v>
      </c>
      <c r="N135" s="17" t="s">
        <v>9</v>
      </c>
    </row>
    <row r="136" spans="13:14" ht="12.75">
      <c r="M136" s="17">
        <f t="shared" si="6"/>
        <v>136</v>
      </c>
      <c r="N136" s="17" t="s">
        <v>9</v>
      </c>
    </row>
    <row r="137" spans="13:14" ht="12.75">
      <c r="M137" s="17">
        <f t="shared" si="6"/>
        <v>137</v>
      </c>
      <c r="N137" s="17" t="s">
        <v>9</v>
      </c>
    </row>
    <row r="138" spans="13:14" ht="12.75">
      <c r="M138" s="17">
        <f t="shared" si="6"/>
        <v>138</v>
      </c>
      <c r="N138" s="17" t="s">
        <v>9</v>
      </c>
    </row>
    <row r="139" spans="13:14" ht="12.75">
      <c r="M139" s="17">
        <f t="shared" si="6"/>
        <v>139</v>
      </c>
      <c r="N139" s="17" t="s">
        <v>9</v>
      </c>
    </row>
    <row r="140" spans="13:14" ht="12.75">
      <c r="M140" s="17">
        <f t="shared" si="6"/>
        <v>140</v>
      </c>
      <c r="N140" s="17" t="s">
        <v>9</v>
      </c>
    </row>
    <row r="141" spans="13:14" ht="12.75">
      <c r="M141" s="17">
        <f t="shared" si="6"/>
        <v>141</v>
      </c>
      <c r="N141" s="17" t="s">
        <v>9</v>
      </c>
    </row>
    <row r="142" spans="13:14" ht="12.75">
      <c r="M142" s="17">
        <f t="shared" si="6"/>
        <v>142</v>
      </c>
      <c r="N142" s="17" t="s">
        <v>9</v>
      </c>
    </row>
    <row r="143" spans="13:14" ht="12.75">
      <c r="M143" s="17">
        <f t="shared" si="6"/>
        <v>143</v>
      </c>
      <c r="N143" s="17" t="s">
        <v>9</v>
      </c>
    </row>
    <row r="144" spans="13:14" ht="12.75">
      <c r="M144" s="17">
        <f t="shared" si="6"/>
        <v>144</v>
      </c>
      <c r="N144" s="17" t="s">
        <v>9</v>
      </c>
    </row>
    <row r="145" spans="13:14" ht="12.75">
      <c r="M145" s="17">
        <f t="shared" si="6"/>
        <v>145</v>
      </c>
      <c r="N145" s="17" t="s">
        <v>9</v>
      </c>
    </row>
    <row r="146" spans="13:14" ht="12.75">
      <c r="M146" s="17">
        <f t="shared" si="6"/>
        <v>146</v>
      </c>
      <c r="N146" s="17" t="s">
        <v>9</v>
      </c>
    </row>
    <row r="147" spans="13:14" ht="12.75">
      <c r="M147" s="17">
        <f t="shared" si="6"/>
        <v>147</v>
      </c>
      <c r="N147" s="17" t="s">
        <v>15</v>
      </c>
    </row>
    <row r="148" spans="13:14" ht="12.75">
      <c r="M148" s="17">
        <f t="shared" si="6"/>
        <v>148</v>
      </c>
      <c r="N148" s="17" t="s">
        <v>15</v>
      </c>
    </row>
    <row r="149" spans="13:14" ht="12.75">
      <c r="M149" s="17">
        <f t="shared" si="6"/>
        <v>149</v>
      </c>
      <c r="N149" s="17" t="s">
        <v>15</v>
      </c>
    </row>
    <row r="150" spans="13:14" ht="12.75">
      <c r="M150" s="17">
        <f t="shared" si="6"/>
        <v>150</v>
      </c>
      <c r="N150" s="17" t="s">
        <v>15</v>
      </c>
    </row>
    <row r="151" spans="13:14" ht="12.75">
      <c r="M151" s="17">
        <f t="shared" si="6"/>
        <v>151</v>
      </c>
      <c r="N151" s="17" t="s">
        <v>15</v>
      </c>
    </row>
    <row r="152" spans="13:14" ht="12.75">
      <c r="M152" s="17">
        <f t="shared" si="6"/>
        <v>152</v>
      </c>
      <c r="N152" s="17" t="s">
        <v>15</v>
      </c>
    </row>
    <row r="153" spans="13:14" ht="12.75">
      <c r="M153" s="17">
        <f t="shared" si="6"/>
        <v>153</v>
      </c>
      <c r="N153" s="17" t="s">
        <v>15</v>
      </c>
    </row>
    <row r="154" spans="13:14" ht="12.75">
      <c r="M154" s="17">
        <f t="shared" si="6"/>
        <v>154</v>
      </c>
      <c r="N154" s="17" t="s">
        <v>15</v>
      </c>
    </row>
    <row r="155" spans="13:14" ht="12.75">
      <c r="M155" s="17">
        <f t="shared" si="6"/>
        <v>155</v>
      </c>
      <c r="N155" s="17" t="s">
        <v>15</v>
      </c>
    </row>
    <row r="156" spans="13:14" ht="12.75">
      <c r="M156" s="17">
        <f t="shared" si="6"/>
        <v>156</v>
      </c>
      <c r="N156" s="17" t="s">
        <v>15</v>
      </c>
    </row>
    <row r="157" spans="13:14" ht="12.75">
      <c r="M157" s="17">
        <f t="shared" si="6"/>
        <v>157</v>
      </c>
      <c r="N157" s="17" t="s">
        <v>15</v>
      </c>
    </row>
    <row r="158" spans="13:14" ht="12.75">
      <c r="M158" s="17">
        <f t="shared" si="6"/>
        <v>158</v>
      </c>
      <c r="N158" s="17" t="s">
        <v>15</v>
      </c>
    </row>
    <row r="159" spans="13:14" ht="12.75">
      <c r="M159" s="17">
        <f t="shared" si="6"/>
        <v>159</v>
      </c>
      <c r="N159" s="17" t="s">
        <v>15</v>
      </c>
    </row>
    <row r="160" spans="13:14" ht="12.75">
      <c r="M160" s="17">
        <f t="shared" si="6"/>
        <v>160</v>
      </c>
      <c r="N160" s="17" t="s">
        <v>15</v>
      </c>
    </row>
    <row r="161" spans="13:14" ht="12.75">
      <c r="M161" s="17">
        <f t="shared" si="6"/>
        <v>161</v>
      </c>
      <c r="N161" s="17" t="s">
        <v>15</v>
      </c>
    </row>
    <row r="162" spans="13:14" ht="12.75">
      <c r="M162" s="17">
        <f t="shared" si="6"/>
        <v>162</v>
      </c>
      <c r="N162" s="17" t="s">
        <v>15</v>
      </c>
    </row>
    <row r="163" spans="13:14" ht="12.75">
      <c r="M163" s="17">
        <f t="shared" si="6"/>
        <v>163</v>
      </c>
      <c r="N163" s="17" t="s">
        <v>15</v>
      </c>
    </row>
    <row r="164" spans="13:14" ht="12.75">
      <c r="M164" s="17">
        <f t="shared" si="6"/>
        <v>164</v>
      </c>
      <c r="N164" s="17" t="s">
        <v>15</v>
      </c>
    </row>
    <row r="165" spans="13:14" ht="12.75">
      <c r="M165" s="17">
        <f t="shared" si="6"/>
        <v>165</v>
      </c>
      <c r="N165" s="17" t="s">
        <v>15</v>
      </c>
    </row>
    <row r="166" spans="13:14" ht="12.75">
      <c r="M166" s="17">
        <f t="shared" si="6"/>
        <v>166</v>
      </c>
      <c r="N166" s="17" t="s">
        <v>15</v>
      </c>
    </row>
    <row r="167" spans="13:14" ht="12.75">
      <c r="M167" s="17">
        <f t="shared" si="6"/>
        <v>167</v>
      </c>
      <c r="N167" s="17" t="s">
        <v>15</v>
      </c>
    </row>
    <row r="168" spans="13:14" ht="12.75">
      <c r="M168" s="17">
        <f t="shared" si="6"/>
        <v>168</v>
      </c>
      <c r="N168" s="17" t="s">
        <v>15</v>
      </c>
    </row>
    <row r="169" spans="13:14" ht="12.75">
      <c r="M169" s="17">
        <f t="shared" si="6"/>
        <v>169</v>
      </c>
      <c r="N169" s="17" t="s">
        <v>5</v>
      </c>
    </row>
    <row r="170" spans="13:14" ht="12.75">
      <c r="M170" s="17">
        <f t="shared" si="6"/>
        <v>170</v>
      </c>
      <c r="N170" s="17" t="s">
        <v>5</v>
      </c>
    </row>
    <row r="171" spans="13:14" ht="12.75">
      <c r="M171" s="17">
        <f t="shared" si="6"/>
        <v>171</v>
      </c>
      <c r="N171" s="17" t="s">
        <v>5</v>
      </c>
    </row>
    <row r="172" spans="13:14" ht="12.75">
      <c r="M172" s="17">
        <f t="shared" si="6"/>
        <v>172</v>
      </c>
      <c r="N172" s="17" t="s">
        <v>5</v>
      </c>
    </row>
    <row r="173" spans="13:14" ht="12.75">
      <c r="M173" s="17">
        <f t="shared" si="6"/>
        <v>173</v>
      </c>
      <c r="N173" s="17" t="s">
        <v>5</v>
      </c>
    </row>
    <row r="174" spans="13:14" ht="12.75">
      <c r="M174" s="17">
        <f t="shared" si="6"/>
        <v>174</v>
      </c>
      <c r="N174" s="17" t="s">
        <v>5</v>
      </c>
    </row>
    <row r="175" spans="13:14" ht="12.75">
      <c r="M175" s="17">
        <f t="shared" si="6"/>
        <v>175</v>
      </c>
      <c r="N175" s="17" t="s">
        <v>5</v>
      </c>
    </row>
    <row r="176" spans="13:14" ht="12.75">
      <c r="M176" s="17">
        <f t="shared" si="6"/>
        <v>176</v>
      </c>
      <c r="N176" s="17" t="s">
        <v>5</v>
      </c>
    </row>
    <row r="177" spans="13:14" ht="12.75">
      <c r="M177" s="17">
        <f t="shared" si="6"/>
        <v>177</v>
      </c>
      <c r="N177" s="17" t="s">
        <v>5</v>
      </c>
    </row>
    <row r="178" spans="13:14" ht="12.75">
      <c r="M178" s="17">
        <f t="shared" si="6"/>
        <v>178</v>
      </c>
      <c r="N178" s="17" t="s">
        <v>5</v>
      </c>
    </row>
    <row r="179" spans="13:14" ht="12.75">
      <c r="M179" s="17">
        <f t="shared" si="6"/>
        <v>179</v>
      </c>
      <c r="N179" s="17" t="s">
        <v>5</v>
      </c>
    </row>
    <row r="180" spans="13:14" ht="12.75">
      <c r="M180" s="17">
        <f t="shared" si="6"/>
        <v>180</v>
      </c>
      <c r="N180" s="17" t="s">
        <v>5</v>
      </c>
    </row>
    <row r="181" spans="13:14" ht="12.75">
      <c r="M181" s="17">
        <f t="shared" si="6"/>
        <v>181</v>
      </c>
      <c r="N181" s="17" t="s">
        <v>5</v>
      </c>
    </row>
    <row r="182" spans="13:14" ht="12.75">
      <c r="M182" s="17">
        <f t="shared" si="6"/>
        <v>182</v>
      </c>
      <c r="N182" s="17" t="s">
        <v>5</v>
      </c>
    </row>
    <row r="183" spans="13:14" ht="12.75">
      <c r="M183" s="17">
        <f t="shared" si="6"/>
        <v>183</v>
      </c>
      <c r="N183" s="17" t="s">
        <v>5</v>
      </c>
    </row>
    <row r="184" spans="13:14" ht="12.75">
      <c r="M184" s="17">
        <f t="shared" si="6"/>
        <v>184</v>
      </c>
      <c r="N184" s="17" t="s">
        <v>5</v>
      </c>
    </row>
    <row r="185" spans="13:14" ht="12.75">
      <c r="M185" s="17">
        <f t="shared" si="6"/>
        <v>185</v>
      </c>
      <c r="N185" s="17" t="s">
        <v>5</v>
      </c>
    </row>
    <row r="186" spans="13:14" ht="12.75">
      <c r="M186" s="17">
        <f t="shared" si="6"/>
        <v>186</v>
      </c>
      <c r="N186" s="17" t="s">
        <v>5</v>
      </c>
    </row>
    <row r="187" spans="13:14" ht="12.75">
      <c r="M187" s="17">
        <f t="shared" si="6"/>
        <v>187</v>
      </c>
      <c r="N187" s="17" t="s">
        <v>5</v>
      </c>
    </row>
    <row r="188" spans="13:14" ht="12.75">
      <c r="M188" s="17">
        <f t="shared" si="6"/>
        <v>188</v>
      </c>
      <c r="N188" s="17" t="s">
        <v>5</v>
      </c>
    </row>
    <row r="189" spans="13:14" ht="12.75">
      <c r="M189" s="17">
        <f t="shared" si="6"/>
        <v>189</v>
      </c>
      <c r="N189" s="17" t="s">
        <v>5</v>
      </c>
    </row>
    <row r="190" spans="13:14" ht="12.75">
      <c r="M190" s="17">
        <f t="shared" si="6"/>
        <v>190</v>
      </c>
      <c r="N190" s="17" t="s">
        <v>5</v>
      </c>
    </row>
    <row r="191" spans="13:14" ht="12.75">
      <c r="M191" s="17">
        <f t="shared" si="6"/>
        <v>191</v>
      </c>
      <c r="N191" s="17" t="s">
        <v>5</v>
      </c>
    </row>
    <row r="192" spans="13:14" ht="12.75">
      <c r="M192" s="17">
        <f t="shared" si="6"/>
        <v>192</v>
      </c>
      <c r="N192" s="17" t="s">
        <v>16</v>
      </c>
    </row>
    <row r="193" spans="13:14" ht="12.75">
      <c r="M193" s="17">
        <f t="shared" si="6"/>
        <v>193</v>
      </c>
      <c r="N193" s="17" t="s">
        <v>16</v>
      </c>
    </row>
    <row r="194" spans="13:14" ht="12.75">
      <c r="M194" s="17">
        <f t="shared" si="6"/>
        <v>194</v>
      </c>
      <c r="N194" s="17" t="s">
        <v>16</v>
      </c>
    </row>
    <row r="195" spans="13:14" ht="12.75">
      <c r="M195" s="17">
        <f aca="true" t="shared" si="7" ref="M195:M258">1+M194</f>
        <v>195</v>
      </c>
      <c r="N195" s="17" t="s">
        <v>16</v>
      </c>
    </row>
    <row r="196" spans="13:14" ht="12.75">
      <c r="M196" s="17">
        <f t="shared" si="7"/>
        <v>196</v>
      </c>
      <c r="N196" s="17" t="s">
        <v>16</v>
      </c>
    </row>
    <row r="197" spans="13:14" ht="12.75">
      <c r="M197" s="17">
        <f t="shared" si="7"/>
        <v>197</v>
      </c>
      <c r="N197" s="17" t="s">
        <v>16</v>
      </c>
    </row>
    <row r="198" spans="13:14" ht="12.75">
      <c r="M198" s="17">
        <f t="shared" si="7"/>
        <v>198</v>
      </c>
      <c r="N198" s="17" t="s">
        <v>16</v>
      </c>
    </row>
    <row r="199" spans="13:14" ht="12.75">
      <c r="M199" s="17">
        <f t="shared" si="7"/>
        <v>199</v>
      </c>
      <c r="N199" s="17" t="s">
        <v>16</v>
      </c>
    </row>
    <row r="200" spans="13:14" ht="12.75">
      <c r="M200" s="17">
        <f t="shared" si="7"/>
        <v>200</v>
      </c>
      <c r="N200" s="17" t="s">
        <v>16</v>
      </c>
    </row>
    <row r="201" spans="13:14" ht="12.75">
      <c r="M201" s="17">
        <f t="shared" si="7"/>
        <v>201</v>
      </c>
      <c r="N201" s="17" t="s">
        <v>16</v>
      </c>
    </row>
    <row r="202" spans="13:14" ht="12.75">
      <c r="M202" s="17">
        <f t="shared" si="7"/>
        <v>202</v>
      </c>
      <c r="N202" s="17" t="s">
        <v>16</v>
      </c>
    </row>
    <row r="203" spans="13:14" ht="12.75">
      <c r="M203" s="17">
        <f t="shared" si="7"/>
        <v>203</v>
      </c>
      <c r="N203" s="17" t="s">
        <v>16</v>
      </c>
    </row>
    <row r="204" spans="13:14" ht="12.75">
      <c r="M204" s="17">
        <f t="shared" si="7"/>
        <v>204</v>
      </c>
      <c r="N204" s="17" t="s">
        <v>16</v>
      </c>
    </row>
    <row r="205" spans="13:14" ht="12.75">
      <c r="M205" s="17">
        <f t="shared" si="7"/>
        <v>205</v>
      </c>
      <c r="N205" s="17" t="s">
        <v>16</v>
      </c>
    </row>
    <row r="206" spans="13:14" ht="12.75">
      <c r="M206" s="17">
        <f t="shared" si="7"/>
        <v>206</v>
      </c>
      <c r="N206" s="17" t="s">
        <v>16</v>
      </c>
    </row>
    <row r="207" spans="13:14" ht="12.75">
      <c r="M207" s="17">
        <f t="shared" si="7"/>
        <v>207</v>
      </c>
      <c r="N207" s="17" t="s">
        <v>16</v>
      </c>
    </row>
    <row r="208" spans="13:14" ht="12.75">
      <c r="M208" s="17">
        <f t="shared" si="7"/>
        <v>208</v>
      </c>
      <c r="N208" s="17" t="s">
        <v>16</v>
      </c>
    </row>
    <row r="209" spans="13:14" ht="12.75">
      <c r="M209" s="17">
        <f t="shared" si="7"/>
        <v>209</v>
      </c>
      <c r="N209" s="17" t="s">
        <v>16</v>
      </c>
    </row>
    <row r="210" spans="13:14" ht="12.75">
      <c r="M210" s="17">
        <f t="shared" si="7"/>
        <v>210</v>
      </c>
      <c r="N210" s="17" t="s">
        <v>16</v>
      </c>
    </row>
    <row r="211" spans="13:14" ht="12.75">
      <c r="M211" s="17">
        <f t="shared" si="7"/>
        <v>211</v>
      </c>
      <c r="N211" s="17" t="s">
        <v>16</v>
      </c>
    </row>
    <row r="212" spans="13:14" ht="12.75">
      <c r="M212" s="17">
        <f t="shared" si="7"/>
        <v>212</v>
      </c>
      <c r="N212" s="17" t="s">
        <v>16</v>
      </c>
    </row>
    <row r="213" spans="13:14" ht="12.75">
      <c r="M213" s="17">
        <f t="shared" si="7"/>
        <v>213</v>
      </c>
      <c r="N213" s="17" t="s">
        <v>16</v>
      </c>
    </row>
    <row r="214" spans="13:14" ht="12.75">
      <c r="M214" s="17">
        <f t="shared" si="7"/>
        <v>214</v>
      </c>
      <c r="N214" s="17" t="s">
        <v>10</v>
      </c>
    </row>
    <row r="215" spans="13:14" ht="12.75">
      <c r="M215" s="17">
        <f t="shared" si="7"/>
        <v>215</v>
      </c>
      <c r="N215" s="17" t="s">
        <v>10</v>
      </c>
    </row>
    <row r="216" spans="13:14" ht="12.75">
      <c r="M216" s="17">
        <f t="shared" si="7"/>
        <v>216</v>
      </c>
      <c r="N216" s="17" t="s">
        <v>10</v>
      </c>
    </row>
    <row r="217" spans="13:14" ht="12.75">
      <c r="M217" s="17">
        <f t="shared" si="7"/>
        <v>217</v>
      </c>
      <c r="N217" s="17" t="s">
        <v>10</v>
      </c>
    </row>
    <row r="218" spans="13:14" ht="12.75">
      <c r="M218" s="17">
        <f t="shared" si="7"/>
        <v>218</v>
      </c>
      <c r="N218" s="17" t="s">
        <v>10</v>
      </c>
    </row>
    <row r="219" spans="13:14" ht="12.75">
      <c r="M219" s="17">
        <f t="shared" si="7"/>
        <v>219</v>
      </c>
      <c r="N219" s="17" t="s">
        <v>10</v>
      </c>
    </row>
    <row r="220" spans="13:14" ht="12.75">
      <c r="M220" s="17">
        <f t="shared" si="7"/>
        <v>220</v>
      </c>
      <c r="N220" s="17" t="s">
        <v>10</v>
      </c>
    </row>
    <row r="221" spans="13:14" ht="12.75">
      <c r="M221" s="17">
        <f t="shared" si="7"/>
        <v>221</v>
      </c>
      <c r="N221" s="17" t="s">
        <v>10</v>
      </c>
    </row>
    <row r="222" spans="13:14" ht="12.75">
      <c r="M222" s="17">
        <f t="shared" si="7"/>
        <v>222</v>
      </c>
      <c r="N222" s="17" t="s">
        <v>10</v>
      </c>
    </row>
    <row r="223" spans="13:14" ht="12.75">
      <c r="M223" s="17">
        <f t="shared" si="7"/>
        <v>223</v>
      </c>
      <c r="N223" s="17" t="s">
        <v>10</v>
      </c>
    </row>
    <row r="224" spans="13:14" ht="12.75">
      <c r="M224" s="17">
        <f t="shared" si="7"/>
        <v>224</v>
      </c>
      <c r="N224" s="17" t="s">
        <v>10</v>
      </c>
    </row>
    <row r="225" spans="13:14" ht="12.75">
      <c r="M225" s="17">
        <f t="shared" si="7"/>
        <v>225</v>
      </c>
      <c r="N225" s="17" t="s">
        <v>10</v>
      </c>
    </row>
    <row r="226" spans="13:14" ht="12.75">
      <c r="M226" s="17">
        <f t="shared" si="7"/>
        <v>226</v>
      </c>
      <c r="N226" s="17" t="s">
        <v>10</v>
      </c>
    </row>
    <row r="227" spans="13:14" ht="12.75">
      <c r="M227" s="17">
        <f t="shared" si="7"/>
        <v>227</v>
      </c>
      <c r="N227" s="17" t="s">
        <v>10</v>
      </c>
    </row>
    <row r="228" spans="13:14" ht="12.75">
      <c r="M228" s="17">
        <f t="shared" si="7"/>
        <v>228</v>
      </c>
      <c r="N228" s="17" t="s">
        <v>10</v>
      </c>
    </row>
    <row r="229" spans="13:14" ht="12.75">
      <c r="M229" s="17">
        <f t="shared" si="7"/>
        <v>229</v>
      </c>
      <c r="N229" s="17" t="s">
        <v>10</v>
      </c>
    </row>
    <row r="230" spans="13:14" ht="12.75">
      <c r="M230" s="17">
        <f t="shared" si="7"/>
        <v>230</v>
      </c>
      <c r="N230" s="17" t="s">
        <v>10</v>
      </c>
    </row>
    <row r="231" spans="13:14" ht="12.75">
      <c r="M231" s="17">
        <f t="shared" si="7"/>
        <v>231</v>
      </c>
      <c r="N231" s="17" t="s">
        <v>10</v>
      </c>
    </row>
    <row r="232" spans="13:14" ht="12.75">
      <c r="M232" s="17">
        <f t="shared" si="7"/>
        <v>232</v>
      </c>
      <c r="N232" s="17" t="s">
        <v>10</v>
      </c>
    </row>
    <row r="233" spans="13:14" ht="12.75">
      <c r="M233" s="17">
        <f t="shared" si="7"/>
        <v>233</v>
      </c>
      <c r="N233" s="17" t="s">
        <v>10</v>
      </c>
    </row>
    <row r="234" spans="13:14" ht="12.75">
      <c r="M234" s="17">
        <f t="shared" si="7"/>
        <v>234</v>
      </c>
      <c r="N234" s="17" t="s">
        <v>10</v>
      </c>
    </row>
    <row r="235" spans="13:14" ht="12.75">
      <c r="M235" s="17">
        <f t="shared" si="7"/>
        <v>235</v>
      </c>
      <c r="N235" s="17" t="s">
        <v>10</v>
      </c>
    </row>
    <row r="236" spans="13:14" ht="12.75">
      <c r="M236" s="17">
        <f t="shared" si="7"/>
        <v>236</v>
      </c>
      <c r="N236" s="17" t="s">
        <v>10</v>
      </c>
    </row>
    <row r="237" spans="13:14" ht="12.75">
      <c r="M237" s="17">
        <f t="shared" si="7"/>
        <v>237</v>
      </c>
      <c r="N237" s="17" t="s">
        <v>17</v>
      </c>
    </row>
    <row r="238" spans="13:14" ht="12.75">
      <c r="M238" s="17">
        <f t="shared" si="7"/>
        <v>238</v>
      </c>
      <c r="N238" s="17" t="s">
        <v>17</v>
      </c>
    </row>
    <row r="239" spans="13:14" ht="12.75">
      <c r="M239" s="17">
        <f t="shared" si="7"/>
        <v>239</v>
      </c>
      <c r="N239" s="17" t="s">
        <v>17</v>
      </c>
    </row>
    <row r="240" spans="13:14" ht="12.75">
      <c r="M240" s="17">
        <f t="shared" si="7"/>
        <v>240</v>
      </c>
      <c r="N240" s="17" t="s">
        <v>17</v>
      </c>
    </row>
    <row r="241" spans="13:14" ht="12.75">
      <c r="M241" s="17">
        <f t="shared" si="7"/>
        <v>241</v>
      </c>
      <c r="N241" s="17" t="s">
        <v>17</v>
      </c>
    </row>
    <row r="242" spans="13:14" ht="12.75">
      <c r="M242" s="17">
        <f t="shared" si="7"/>
        <v>242</v>
      </c>
      <c r="N242" s="17" t="s">
        <v>17</v>
      </c>
    </row>
    <row r="243" spans="13:14" ht="12.75">
      <c r="M243" s="17">
        <f t="shared" si="7"/>
        <v>243</v>
      </c>
      <c r="N243" s="17" t="s">
        <v>17</v>
      </c>
    </row>
    <row r="244" spans="13:14" ht="12.75">
      <c r="M244" s="17">
        <f t="shared" si="7"/>
        <v>244</v>
      </c>
      <c r="N244" s="17" t="s">
        <v>17</v>
      </c>
    </row>
    <row r="245" spans="13:14" ht="12.75">
      <c r="M245" s="17">
        <f t="shared" si="7"/>
        <v>245</v>
      </c>
      <c r="N245" s="17" t="s">
        <v>17</v>
      </c>
    </row>
    <row r="246" spans="13:14" ht="12.75">
      <c r="M246" s="17">
        <f t="shared" si="7"/>
        <v>246</v>
      </c>
      <c r="N246" s="17" t="s">
        <v>17</v>
      </c>
    </row>
    <row r="247" spans="13:14" ht="12.75">
      <c r="M247" s="17">
        <f t="shared" si="7"/>
        <v>247</v>
      </c>
      <c r="N247" s="17" t="s">
        <v>17</v>
      </c>
    </row>
    <row r="248" spans="13:14" ht="12.75">
      <c r="M248" s="17">
        <f t="shared" si="7"/>
        <v>248</v>
      </c>
      <c r="N248" s="17" t="s">
        <v>17</v>
      </c>
    </row>
    <row r="249" spans="13:14" ht="12.75">
      <c r="M249" s="17">
        <f t="shared" si="7"/>
        <v>249</v>
      </c>
      <c r="N249" s="17" t="s">
        <v>17</v>
      </c>
    </row>
    <row r="250" spans="13:14" ht="12.75">
      <c r="M250" s="17">
        <f t="shared" si="7"/>
        <v>250</v>
      </c>
      <c r="N250" s="17" t="s">
        <v>17</v>
      </c>
    </row>
    <row r="251" spans="13:14" ht="12.75">
      <c r="M251" s="17">
        <f t="shared" si="7"/>
        <v>251</v>
      </c>
      <c r="N251" s="17" t="s">
        <v>17</v>
      </c>
    </row>
    <row r="252" spans="13:14" ht="12.75">
      <c r="M252" s="17">
        <f t="shared" si="7"/>
        <v>252</v>
      </c>
      <c r="N252" s="17" t="s">
        <v>17</v>
      </c>
    </row>
    <row r="253" spans="13:14" ht="12.75">
      <c r="M253" s="17">
        <f t="shared" si="7"/>
        <v>253</v>
      </c>
      <c r="N253" s="17" t="s">
        <v>17</v>
      </c>
    </row>
    <row r="254" spans="13:14" ht="12.75">
      <c r="M254" s="17">
        <f t="shared" si="7"/>
        <v>254</v>
      </c>
      <c r="N254" s="17" t="s">
        <v>17</v>
      </c>
    </row>
    <row r="255" spans="13:14" ht="12.75">
      <c r="M255" s="17">
        <f t="shared" si="7"/>
        <v>255</v>
      </c>
      <c r="N255" s="17" t="s">
        <v>17</v>
      </c>
    </row>
    <row r="256" spans="13:14" ht="12.75">
      <c r="M256" s="17">
        <f t="shared" si="7"/>
        <v>256</v>
      </c>
      <c r="N256" s="17" t="s">
        <v>17</v>
      </c>
    </row>
    <row r="257" spans="13:14" ht="12.75">
      <c r="M257" s="17">
        <f t="shared" si="7"/>
        <v>257</v>
      </c>
      <c r="N257" s="17" t="s">
        <v>17</v>
      </c>
    </row>
    <row r="258" spans="13:14" ht="12.75">
      <c r="M258" s="17">
        <f t="shared" si="7"/>
        <v>258</v>
      </c>
      <c r="N258" s="17" t="s">
        <v>17</v>
      </c>
    </row>
    <row r="259" spans="13:14" ht="12.75">
      <c r="M259" s="17">
        <f aca="true" t="shared" si="8" ref="M259:M322">1+M258</f>
        <v>259</v>
      </c>
      <c r="N259" s="17" t="s">
        <v>7</v>
      </c>
    </row>
    <row r="260" spans="13:14" ht="12.75">
      <c r="M260" s="17">
        <f t="shared" si="8"/>
        <v>260</v>
      </c>
      <c r="N260" s="17" t="s">
        <v>7</v>
      </c>
    </row>
    <row r="261" spans="13:14" ht="12.75">
      <c r="M261" s="17">
        <f t="shared" si="8"/>
        <v>261</v>
      </c>
      <c r="N261" s="17" t="s">
        <v>7</v>
      </c>
    </row>
    <row r="262" spans="13:14" ht="12.75">
      <c r="M262" s="17">
        <f t="shared" si="8"/>
        <v>262</v>
      </c>
      <c r="N262" s="17" t="s">
        <v>7</v>
      </c>
    </row>
    <row r="263" spans="13:14" ht="12.75">
      <c r="M263" s="17">
        <f t="shared" si="8"/>
        <v>263</v>
      </c>
      <c r="N263" s="17" t="s">
        <v>7</v>
      </c>
    </row>
    <row r="264" spans="13:14" ht="12.75">
      <c r="M264" s="17">
        <f t="shared" si="8"/>
        <v>264</v>
      </c>
      <c r="N264" s="17" t="s">
        <v>7</v>
      </c>
    </row>
    <row r="265" spans="13:14" ht="12.75">
      <c r="M265" s="17">
        <f t="shared" si="8"/>
        <v>265</v>
      </c>
      <c r="N265" s="17" t="s">
        <v>7</v>
      </c>
    </row>
    <row r="266" spans="13:14" ht="12.75">
      <c r="M266" s="17">
        <f t="shared" si="8"/>
        <v>266</v>
      </c>
      <c r="N266" s="17" t="s">
        <v>7</v>
      </c>
    </row>
    <row r="267" spans="13:14" ht="12.75">
      <c r="M267" s="17">
        <f t="shared" si="8"/>
        <v>267</v>
      </c>
      <c r="N267" s="17" t="s">
        <v>7</v>
      </c>
    </row>
    <row r="268" spans="13:14" ht="12.75">
      <c r="M268" s="17">
        <f t="shared" si="8"/>
        <v>268</v>
      </c>
      <c r="N268" s="17" t="s">
        <v>7</v>
      </c>
    </row>
    <row r="269" spans="13:14" ht="12.75">
      <c r="M269" s="17">
        <f t="shared" si="8"/>
        <v>269</v>
      </c>
      <c r="N269" s="17" t="s">
        <v>7</v>
      </c>
    </row>
    <row r="270" spans="13:14" ht="12.75">
      <c r="M270" s="17">
        <f t="shared" si="8"/>
        <v>270</v>
      </c>
      <c r="N270" s="17" t="s">
        <v>7</v>
      </c>
    </row>
    <row r="271" spans="13:14" ht="12.75">
      <c r="M271" s="17">
        <f t="shared" si="8"/>
        <v>271</v>
      </c>
      <c r="N271" s="17" t="s">
        <v>7</v>
      </c>
    </row>
    <row r="272" spans="13:14" ht="12.75">
      <c r="M272" s="17">
        <f t="shared" si="8"/>
        <v>272</v>
      </c>
      <c r="N272" s="17" t="s">
        <v>7</v>
      </c>
    </row>
    <row r="273" spans="13:14" ht="12.75">
      <c r="M273" s="17">
        <f t="shared" si="8"/>
        <v>273</v>
      </c>
      <c r="N273" s="17" t="s">
        <v>7</v>
      </c>
    </row>
    <row r="274" spans="13:14" ht="12.75">
      <c r="M274" s="17">
        <f t="shared" si="8"/>
        <v>274</v>
      </c>
      <c r="N274" s="17" t="s">
        <v>7</v>
      </c>
    </row>
    <row r="275" spans="13:14" ht="12.75">
      <c r="M275" s="17">
        <f t="shared" si="8"/>
        <v>275</v>
      </c>
      <c r="N275" s="17" t="s">
        <v>7</v>
      </c>
    </row>
    <row r="276" spans="13:14" ht="12.75">
      <c r="M276" s="17">
        <f t="shared" si="8"/>
        <v>276</v>
      </c>
      <c r="N276" s="17" t="s">
        <v>7</v>
      </c>
    </row>
    <row r="277" spans="13:14" ht="12.75">
      <c r="M277" s="17">
        <f t="shared" si="8"/>
        <v>277</v>
      </c>
      <c r="N277" s="17" t="s">
        <v>7</v>
      </c>
    </row>
    <row r="278" spans="13:14" ht="12.75">
      <c r="M278" s="17">
        <f t="shared" si="8"/>
        <v>278</v>
      </c>
      <c r="N278" s="17" t="s">
        <v>7</v>
      </c>
    </row>
    <row r="279" spans="13:14" ht="12.75">
      <c r="M279" s="17">
        <f t="shared" si="8"/>
        <v>279</v>
      </c>
      <c r="N279" s="17" t="s">
        <v>7</v>
      </c>
    </row>
    <row r="280" spans="13:14" ht="12.75">
      <c r="M280" s="17">
        <f t="shared" si="8"/>
        <v>280</v>
      </c>
      <c r="N280" s="17" t="s">
        <v>7</v>
      </c>
    </row>
    <row r="281" spans="13:14" ht="12.75">
      <c r="M281" s="17">
        <f t="shared" si="8"/>
        <v>281</v>
      </c>
      <c r="N281" s="17" t="s">
        <v>7</v>
      </c>
    </row>
    <row r="282" spans="13:14" ht="12.75">
      <c r="M282" s="17">
        <f t="shared" si="8"/>
        <v>282</v>
      </c>
      <c r="N282" s="17" t="s">
        <v>18</v>
      </c>
    </row>
    <row r="283" spans="13:14" ht="12.75">
      <c r="M283" s="17">
        <f t="shared" si="8"/>
        <v>283</v>
      </c>
      <c r="N283" s="17" t="s">
        <v>18</v>
      </c>
    </row>
    <row r="284" spans="13:14" ht="12.75">
      <c r="M284" s="17">
        <f t="shared" si="8"/>
        <v>284</v>
      </c>
      <c r="N284" s="17" t="s">
        <v>18</v>
      </c>
    </row>
    <row r="285" spans="13:14" ht="12.75">
      <c r="M285" s="17">
        <f t="shared" si="8"/>
        <v>285</v>
      </c>
      <c r="N285" s="17" t="s">
        <v>18</v>
      </c>
    </row>
    <row r="286" spans="13:14" ht="12.75">
      <c r="M286" s="17">
        <f t="shared" si="8"/>
        <v>286</v>
      </c>
      <c r="N286" s="17" t="s">
        <v>18</v>
      </c>
    </row>
    <row r="287" spans="13:14" ht="12.75">
      <c r="M287" s="17">
        <f t="shared" si="8"/>
        <v>287</v>
      </c>
      <c r="N287" s="17" t="s">
        <v>18</v>
      </c>
    </row>
    <row r="288" spans="13:14" ht="12.75">
      <c r="M288" s="17">
        <f t="shared" si="8"/>
        <v>288</v>
      </c>
      <c r="N288" s="17" t="s">
        <v>18</v>
      </c>
    </row>
    <row r="289" spans="13:14" ht="12.75">
      <c r="M289" s="17">
        <f t="shared" si="8"/>
        <v>289</v>
      </c>
      <c r="N289" s="17" t="s">
        <v>18</v>
      </c>
    </row>
    <row r="290" spans="13:14" ht="12.75">
      <c r="M290" s="17">
        <f t="shared" si="8"/>
        <v>290</v>
      </c>
      <c r="N290" s="17" t="s">
        <v>18</v>
      </c>
    </row>
    <row r="291" spans="13:14" ht="12.75">
      <c r="M291" s="17">
        <f t="shared" si="8"/>
        <v>291</v>
      </c>
      <c r="N291" s="17" t="s">
        <v>18</v>
      </c>
    </row>
    <row r="292" spans="13:14" ht="12.75">
      <c r="M292" s="17">
        <f t="shared" si="8"/>
        <v>292</v>
      </c>
      <c r="N292" s="17" t="s">
        <v>18</v>
      </c>
    </row>
    <row r="293" spans="13:14" ht="12.75">
      <c r="M293" s="17">
        <f t="shared" si="8"/>
        <v>293</v>
      </c>
      <c r="N293" s="17" t="s">
        <v>18</v>
      </c>
    </row>
    <row r="294" spans="13:14" ht="12.75">
      <c r="M294" s="17">
        <f t="shared" si="8"/>
        <v>294</v>
      </c>
      <c r="N294" s="17" t="s">
        <v>18</v>
      </c>
    </row>
    <row r="295" spans="13:14" ht="12.75">
      <c r="M295" s="17">
        <f t="shared" si="8"/>
        <v>295</v>
      </c>
      <c r="N295" s="17" t="s">
        <v>18</v>
      </c>
    </row>
    <row r="296" spans="13:14" ht="12.75">
      <c r="M296" s="17">
        <f t="shared" si="8"/>
        <v>296</v>
      </c>
      <c r="N296" s="17" t="s">
        <v>18</v>
      </c>
    </row>
    <row r="297" spans="13:14" ht="12.75">
      <c r="M297" s="17">
        <f t="shared" si="8"/>
        <v>297</v>
      </c>
      <c r="N297" s="17" t="s">
        <v>18</v>
      </c>
    </row>
    <row r="298" spans="13:14" ht="12.75">
      <c r="M298" s="17">
        <f t="shared" si="8"/>
        <v>298</v>
      </c>
      <c r="N298" s="17" t="s">
        <v>18</v>
      </c>
    </row>
    <row r="299" spans="13:14" ht="12.75">
      <c r="M299" s="17">
        <f t="shared" si="8"/>
        <v>299</v>
      </c>
      <c r="N299" s="17" t="s">
        <v>18</v>
      </c>
    </row>
    <row r="300" spans="13:14" ht="12.75">
      <c r="M300" s="17">
        <f t="shared" si="8"/>
        <v>300</v>
      </c>
      <c r="N300" s="17" t="s">
        <v>18</v>
      </c>
    </row>
    <row r="301" spans="13:14" ht="12.75">
      <c r="M301" s="17">
        <f t="shared" si="8"/>
        <v>301</v>
      </c>
      <c r="N301" s="17" t="s">
        <v>18</v>
      </c>
    </row>
    <row r="302" spans="13:14" ht="12.75">
      <c r="M302" s="17">
        <f t="shared" si="8"/>
        <v>302</v>
      </c>
      <c r="N302" s="17" t="s">
        <v>18</v>
      </c>
    </row>
    <row r="303" spans="13:14" ht="12.75">
      <c r="M303" s="17">
        <f t="shared" si="8"/>
        <v>303</v>
      </c>
      <c r="N303" s="17" t="s">
        <v>18</v>
      </c>
    </row>
    <row r="304" spans="13:14" ht="12.75">
      <c r="M304" s="17">
        <f t="shared" si="8"/>
        <v>304</v>
      </c>
      <c r="N304" s="17" t="s">
        <v>11</v>
      </c>
    </row>
    <row r="305" spans="13:14" ht="12.75">
      <c r="M305" s="17">
        <f t="shared" si="8"/>
        <v>305</v>
      </c>
      <c r="N305" s="17" t="s">
        <v>11</v>
      </c>
    </row>
    <row r="306" spans="13:14" ht="12.75">
      <c r="M306" s="17">
        <f t="shared" si="8"/>
        <v>306</v>
      </c>
      <c r="N306" s="17" t="s">
        <v>11</v>
      </c>
    </row>
    <row r="307" spans="13:14" ht="12.75">
      <c r="M307" s="17">
        <f t="shared" si="8"/>
        <v>307</v>
      </c>
      <c r="N307" s="17" t="s">
        <v>11</v>
      </c>
    </row>
    <row r="308" spans="13:14" ht="12.75">
      <c r="M308" s="17">
        <f t="shared" si="8"/>
        <v>308</v>
      </c>
      <c r="N308" s="17" t="s">
        <v>11</v>
      </c>
    </row>
    <row r="309" spans="13:14" ht="12.75">
      <c r="M309" s="17">
        <f t="shared" si="8"/>
        <v>309</v>
      </c>
      <c r="N309" s="17" t="s">
        <v>11</v>
      </c>
    </row>
    <row r="310" spans="13:14" ht="12.75">
      <c r="M310" s="17">
        <f t="shared" si="8"/>
        <v>310</v>
      </c>
      <c r="N310" s="17" t="s">
        <v>11</v>
      </c>
    </row>
    <row r="311" spans="13:14" ht="12.75">
      <c r="M311" s="17">
        <f t="shared" si="8"/>
        <v>311</v>
      </c>
      <c r="N311" s="17" t="s">
        <v>11</v>
      </c>
    </row>
    <row r="312" spans="13:14" ht="12.75">
      <c r="M312" s="17">
        <f t="shared" si="8"/>
        <v>312</v>
      </c>
      <c r="N312" s="17" t="s">
        <v>11</v>
      </c>
    </row>
    <row r="313" spans="13:14" ht="12.75">
      <c r="M313" s="17">
        <f t="shared" si="8"/>
        <v>313</v>
      </c>
      <c r="N313" s="17" t="s">
        <v>11</v>
      </c>
    </row>
    <row r="314" spans="13:14" ht="12.75">
      <c r="M314" s="17">
        <f t="shared" si="8"/>
        <v>314</v>
      </c>
      <c r="N314" s="17" t="s">
        <v>11</v>
      </c>
    </row>
    <row r="315" spans="13:14" ht="12.75">
      <c r="M315" s="17">
        <f t="shared" si="8"/>
        <v>315</v>
      </c>
      <c r="N315" s="17" t="s">
        <v>11</v>
      </c>
    </row>
    <row r="316" spans="13:14" ht="12.75">
      <c r="M316" s="17">
        <f t="shared" si="8"/>
        <v>316</v>
      </c>
      <c r="N316" s="17" t="s">
        <v>11</v>
      </c>
    </row>
    <row r="317" spans="13:14" ht="12.75">
      <c r="M317" s="17">
        <f t="shared" si="8"/>
        <v>317</v>
      </c>
      <c r="N317" s="17" t="s">
        <v>11</v>
      </c>
    </row>
    <row r="318" spans="13:14" ht="12.75">
      <c r="M318" s="17">
        <f t="shared" si="8"/>
        <v>318</v>
      </c>
      <c r="N318" s="17" t="s">
        <v>11</v>
      </c>
    </row>
    <row r="319" spans="13:14" ht="12.75">
      <c r="M319" s="17">
        <f t="shared" si="8"/>
        <v>319</v>
      </c>
      <c r="N319" s="17" t="s">
        <v>11</v>
      </c>
    </row>
    <row r="320" spans="13:14" ht="12.75">
      <c r="M320" s="17">
        <f t="shared" si="8"/>
        <v>320</v>
      </c>
      <c r="N320" s="17" t="s">
        <v>11</v>
      </c>
    </row>
    <row r="321" spans="13:14" ht="12.75">
      <c r="M321" s="17">
        <f t="shared" si="8"/>
        <v>321</v>
      </c>
      <c r="N321" s="17" t="s">
        <v>11</v>
      </c>
    </row>
    <row r="322" spans="13:14" ht="12.75">
      <c r="M322" s="17">
        <f t="shared" si="8"/>
        <v>322</v>
      </c>
      <c r="N322" s="17" t="s">
        <v>11</v>
      </c>
    </row>
    <row r="323" spans="13:14" ht="12.75">
      <c r="M323" s="17">
        <f aca="true" t="shared" si="9" ref="M323:M360">1+M322</f>
        <v>323</v>
      </c>
      <c r="N323" s="17" t="s">
        <v>11</v>
      </c>
    </row>
    <row r="324" spans="13:14" ht="12.75">
      <c r="M324" s="17">
        <f t="shared" si="9"/>
        <v>324</v>
      </c>
      <c r="N324" s="17" t="s">
        <v>11</v>
      </c>
    </row>
    <row r="325" spans="13:14" ht="12.75">
      <c r="M325" s="17">
        <f t="shared" si="9"/>
        <v>325</v>
      </c>
      <c r="N325" s="17" t="s">
        <v>11</v>
      </c>
    </row>
    <row r="326" spans="13:14" ht="12.75">
      <c r="M326" s="17">
        <f t="shared" si="9"/>
        <v>326</v>
      </c>
      <c r="N326" s="17" t="s">
        <v>11</v>
      </c>
    </row>
    <row r="327" spans="13:14" ht="12.75">
      <c r="M327" s="17">
        <f t="shared" si="9"/>
        <v>327</v>
      </c>
      <c r="N327" s="17" t="s">
        <v>19</v>
      </c>
    </row>
    <row r="328" spans="13:14" ht="12.75">
      <c r="M328" s="17">
        <f t="shared" si="9"/>
        <v>328</v>
      </c>
      <c r="N328" s="17" t="s">
        <v>19</v>
      </c>
    </row>
    <row r="329" spans="13:14" ht="12.75">
      <c r="M329" s="17">
        <f t="shared" si="9"/>
        <v>329</v>
      </c>
      <c r="N329" s="17" t="s">
        <v>19</v>
      </c>
    </row>
    <row r="330" spans="13:14" ht="12.75">
      <c r="M330" s="17">
        <f t="shared" si="9"/>
        <v>330</v>
      </c>
      <c r="N330" s="17" t="s">
        <v>19</v>
      </c>
    </row>
    <row r="331" spans="13:14" ht="12.75">
      <c r="M331" s="17">
        <f t="shared" si="9"/>
        <v>331</v>
      </c>
      <c r="N331" s="17" t="s">
        <v>19</v>
      </c>
    </row>
    <row r="332" spans="13:14" ht="12.75">
      <c r="M332" s="17">
        <f t="shared" si="9"/>
        <v>332</v>
      </c>
      <c r="N332" s="17" t="s">
        <v>19</v>
      </c>
    </row>
    <row r="333" spans="13:14" ht="12.75">
      <c r="M333" s="17">
        <f t="shared" si="9"/>
        <v>333</v>
      </c>
      <c r="N333" s="17" t="s">
        <v>19</v>
      </c>
    </row>
    <row r="334" spans="13:14" ht="12.75">
      <c r="M334" s="17">
        <f t="shared" si="9"/>
        <v>334</v>
      </c>
      <c r="N334" s="17" t="s">
        <v>19</v>
      </c>
    </row>
    <row r="335" spans="13:14" ht="12.75">
      <c r="M335" s="17">
        <f t="shared" si="9"/>
        <v>335</v>
      </c>
      <c r="N335" s="17" t="s">
        <v>19</v>
      </c>
    </row>
    <row r="336" spans="13:14" ht="12.75">
      <c r="M336" s="17">
        <f t="shared" si="9"/>
        <v>336</v>
      </c>
      <c r="N336" s="17" t="s">
        <v>19</v>
      </c>
    </row>
    <row r="337" spans="13:14" ht="12.75">
      <c r="M337" s="17">
        <f t="shared" si="9"/>
        <v>337</v>
      </c>
      <c r="N337" s="17" t="s">
        <v>19</v>
      </c>
    </row>
    <row r="338" spans="13:14" ht="12.75">
      <c r="M338" s="17">
        <f t="shared" si="9"/>
        <v>338</v>
      </c>
      <c r="N338" s="17" t="s">
        <v>19</v>
      </c>
    </row>
    <row r="339" spans="13:14" ht="12.75">
      <c r="M339" s="17">
        <f t="shared" si="9"/>
        <v>339</v>
      </c>
      <c r="N339" s="17" t="s">
        <v>19</v>
      </c>
    </row>
    <row r="340" spans="13:14" ht="12.75">
      <c r="M340" s="17">
        <f t="shared" si="9"/>
        <v>340</v>
      </c>
      <c r="N340" s="17" t="s">
        <v>19</v>
      </c>
    </row>
    <row r="341" spans="13:14" ht="12.75">
      <c r="M341" s="17">
        <f t="shared" si="9"/>
        <v>341</v>
      </c>
      <c r="N341" s="17" t="s">
        <v>19</v>
      </c>
    </row>
    <row r="342" spans="13:14" ht="12.75">
      <c r="M342" s="17">
        <f t="shared" si="9"/>
        <v>342</v>
      </c>
      <c r="N342" s="17" t="s">
        <v>19</v>
      </c>
    </row>
    <row r="343" spans="13:14" ht="12.75">
      <c r="M343" s="17">
        <f t="shared" si="9"/>
        <v>343</v>
      </c>
      <c r="N343" s="17" t="s">
        <v>19</v>
      </c>
    </row>
    <row r="344" spans="13:14" ht="12.75">
      <c r="M344" s="17">
        <f t="shared" si="9"/>
        <v>344</v>
      </c>
      <c r="N344" s="17" t="s">
        <v>19</v>
      </c>
    </row>
    <row r="345" spans="13:14" ht="12.75">
      <c r="M345" s="17">
        <f t="shared" si="9"/>
        <v>345</v>
      </c>
      <c r="N345" s="17" t="s">
        <v>19</v>
      </c>
    </row>
    <row r="346" spans="13:14" ht="12.75">
      <c r="M346" s="17">
        <f t="shared" si="9"/>
        <v>346</v>
      </c>
      <c r="N346" s="17" t="s">
        <v>19</v>
      </c>
    </row>
    <row r="347" spans="13:14" ht="12.75">
      <c r="M347" s="17">
        <f t="shared" si="9"/>
        <v>347</v>
      </c>
      <c r="N347" s="17" t="s">
        <v>19</v>
      </c>
    </row>
    <row r="348" spans="13:14" ht="12.75">
      <c r="M348" s="17">
        <f t="shared" si="9"/>
        <v>348</v>
      </c>
      <c r="N348" s="17" t="s">
        <v>19</v>
      </c>
    </row>
    <row r="349" spans="13:14" ht="12.75">
      <c r="M349" s="17">
        <f t="shared" si="9"/>
        <v>349</v>
      </c>
      <c r="N349" s="17" t="s">
        <v>4</v>
      </c>
    </row>
    <row r="350" spans="13:14" ht="12.75">
      <c r="M350" s="17">
        <f t="shared" si="9"/>
        <v>350</v>
      </c>
      <c r="N350" s="17" t="s">
        <v>4</v>
      </c>
    </row>
    <row r="351" spans="13:14" ht="12.75">
      <c r="M351" s="17">
        <f t="shared" si="9"/>
        <v>351</v>
      </c>
      <c r="N351" s="17" t="s">
        <v>4</v>
      </c>
    </row>
    <row r="352" spans="13:14" ht="12.75">
      <c r="M352" s="17">
        <f t="shared" si="9"/>
        <v>352</v>
      </c>
      <c r="N352" s="17" t="s">
        <v>4</v>
      </c>
    </row>
    <row r="353" spans="13:14" ht="12.75">
      <c r="M353" s="17">
        <f t="shared" si="9"/>
        <v>353</v>
      </c>
      <c r="N353" s="17" t="s">
        <v>4</v>
      </c>
    </row>
    <row r="354" spans="13:14" ht="12.75">
      <c r="M354" s="17">
        <f t="shared" si="9"/>
        <v>354</v>
      </c>
      <c r="N354" s="17" t="s">
        <v>4</v>
      </c>
    </row>
    <row r="355" spans="13:14" ht="12.75">
      <c r="M355" s="17">
        <f t="shared" si="9"/>
        <v>355</v>
      </c>
      <c r="N355" s="17" t="s">
        <v>4</v>
      </c>
    </row>
    <row r="356" spans="13:14" ht="12.75">
      <c r="M356" s="17">
        <f t="shared" si="9"/>
        <v>356</v>
      </c>
      <c r="N356" s="17" t="s">
        <v>4</v>
      </c>
    </row>
    <row r="357" spans="13:14" ht="12.75">
      <c r="M357" s="17">
        <f t="shared" si="9"/>
        <v>357</v>
      </c>
      <c r="N357" s="17" t="s">
        <v>4</v>
      </c>
    </row>
    <row r="358" spans="13:14" ht="12.75">
      <c r="M358" s="17">
        <f t="shared" si="9"/>
        <v>358</v>
      </c>
      <c r="N358" s="17" t="s">
        <v>4</v>
      </c>
    </row>
    <row r="359" spans="13:14" ht="12.75">
      <c r="M359" s="17">
        <f t="shared" si="9"/>
        <v>359</v>
      </c>
      <c r="N359" s="17" t="s">
        <v>4</v>
      </c>
    </row>
    <row r="360" spans="13:14" ht="12.75">
      <c r="M360" s="17">
        <f t="shared" si="9"/>
        <v>360</v>
      </c>
      <c r="N360" s="17" t="s">
        <v>4</v>
      </c>
    </row>
  </sheetData>
  <sheetProtection password="C4AF" sheet="1" objects="1" scenarios="1"/>
  <mergeCells count="3">
    <mergeCell ref="F1:G1"/>
    <mergeCell ref="F6:G6"/>
    <mergeCell ref="C17:E17"/>
  </mergeCells>
  <hyperlinks>
    <hyperlink ref="C15" r:id="rId1" display="http://www.bgicrew.com/"/>
    <hyperlink ref="C16" r:id="rId2" display="mailto:crew.spb@baltic-crew.com"/>
  </hyperlinks>
  <printOptions/>
  <pageMargins left="0.75" right="0.75" top="1" bottom="1" header="0.5" footer="0.5"/>
  <pageSetup horizontalDpi="120" verticalDpi="12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Oleg</cp:lastModifiedBy>
  <dcterms:created xsi:type="dcterms:W3CDTF">2006-10-27T01:05:30Z</dcterms:created>
  <dcterms:modified xsi:type="dcterms:W3CDTF">2010-06-27T18:27:15Z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